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90" windowWidth="11865" windowHeight="6390" tabRatio="879"/>
  </bookViews>
  <sheets>
    <sheet name="Introduction" sheetId="13" r:id="rId1"/>
    <sheet name="Dev Cost Budget %(A)" sheetId="1" r:id="rId2"/>
    <sheet name="Sources of Funds (A-1)" sheetId="14" r:id="rId3"/>
    <sheet name="Rent Summary %(B)" sheetId="2" r:id="rId4"/>
    <sheet name="OP Exp %(C)" sheetId="4" r:id="rId5"/>
    <sheet name="CF Projection (C-1)" sheetId="16" r:id="rId6"/>
    <sheet name="Cost Breakdown %(D)" sheetId="5" r:id="rId7"/>
    <sheet name="Project Schedule(E)" sheetId="6" r:id="rId8"/>
    <sheet name="LIHTC Estimate (F)" sheetId="7" r:id="rId9"/>
    <sheet name="Set-Aside(G)" sheetId="8" r:id="rId10"/>
    <sheet name="Sched (H) " sheetId="9" r:id="rId11"/>
    <sheet name="Sched (I)" sheetId="12" r:id="rId12"/>
  </sheets>
  <externalReferences>
    <externalReference r:id="rId13"/>
  </externalReferences>
  <definedNames>
    <definedName name="_1">#N/A</definedName>
    <definedName name="_2">#N/A</definedName>
    <definedName name="_Regression_Int" localSheetId="1" hidden="1">1</definedName>
    <definedName name="_Regression_Int" localSheetId="3" hidden="1">1</definedName>
    <definedName name="aform">'[1]Data Setup'!#REF!</definedName>
    <definedName name="ALL" localSheetId="1">'Dev Cost Budget %(A)'!$A$5:$H$100</definedName>
    <definedName name="ALL">#N/A</definedName>
    <definedName name="ama">'[1]Data Setup'!#REF!</definedName>
    <definedName name="amb">'[1]Data Setup'!#REF!</definedName>
    <definedName name="amc">'[1]Data Setup'!#REF!</definedName>
    <definedName name="AMD">'[1]Data Setup'!#REF!</definedName>
    <definedName name="AME">'[1]Data Setup'!#REF!</definedName>
    <definedName name="amf">'[1]Data Setup'!#REF!</definedName>
    <definedName name="amg">'[1]Data Setup'!#REF!</definedName>
    <definedName name="amh">'[1]Data Setup'!#REF!</definedName>
    <definedName name="ami">'[1]Data Setup'!#REF!</definedName>
    <definedName name="AMORT">'[1]Data Setup'!#REF!</definedName>
    <definedName name="bform">'[1]Data Setup'!#REF!</definedName>
    <definedName name="cert1">'[1]Data Setup'!#REF!</definedName>
    <definedName name="cf">'[1]Data Setup'!#REF!</definedName>
    <definedName name="close">'[1]Data Setup'!#REF!</definedName>
    <definedName name="COI">'[1]Data Setup'!#REF!</definedName>
    <definedName name="cost">'[1]Data Setup'!#REF!</definedName>
    <definedName name="costcert">'[1]Data Setup'!#REF!</definedName>
    <definedName name="costcert2">'[1]Data Setup'!#REF!</definedName>
    <definedName name="COSTS">'[1]Data Setup'!#REF!</definedName>
    <definedName name="costtax">'[1]Data Setup'!#REF!</definedName>
    <definedName name="DC">'[1]Data Setup'!#REF!</definedName>
    <definedName name="detail">'[1]Data Setup'!#REF!</definedName>
    <definedName name="devbud">'[1]Data Setup'!#REF!</definedName>
    <definedName name="ENDBAL">'[1]Data Setup'!#REF!</definedName>
    <definedName name="EQUIP">'Rent Summary %(B)'!$G$69</definedName>
    <definedName name="EXD">'[1]Data Setup'!#REF!</definedName>
    <definedName name="FNMA">'[1]Data Setup'!#REF!</definedName>
    <definedName name="fnma1">'[1]Data Setup'!#REF!</definedName>
    <definedName name="fnma2">'[1]Data Setup'!#REF!</definedName>
    <definedName name="formII">'[1]Data Setup'!#REF!</definedName>
    <definedName name="formIII">'[1]Data Setup'!#REF!</definedName>
    <definedName name="HOMELOAN">'[1]Data Setup'!#REF!</definedName>
    <definedName name="landloan">'[1]Data Setup'!#REF!</definedName>
    <definedName name="lu">'[1]Data Setup'!#REF!</definedName>
    <definedName name="MINRENT">'[1]Data Setup'!#REF!</definedName>
    <definedName name="ops" localSheetId="5">'[1]Data Setup'!#REF!</definedName>
    <definedName name="OPS" localSheetId="3">#N/A</definedName>
    <definedName name="OPS">'OP Exp %(C)'!$A$2:$I$75</definedName>
    <definedName name="payout">'[1]Data Setup'!#REF!</definedName>
    <definedName name="primero">'[1]Data Setup'!#REF!</definedName>
    <definedName name="_xlnm.Print_Area" localSheetId="6">'Cost Breakdown %(D)'!$A$1:$H$48</definedName>
    <definedName name="_xlnm.Print_Area" localSheetId="1">'Dev Cost Budget %(A)'!$A$1:$I$103,'Dev Cost Budget %(A)'!$L$8:$T$103</definedName>
    <definedName name="_xlnm.Print_Area" localSheetId="4">'OP Exp %(C)'!$A$1:$I$77</definedName>
    <definedName name="_xlnm.Print_Area" localSheetId="3">'Rent Summary %(B)'!$A$1:$G$70</definedName>
    <definedName name="_xlnm.Print_Area" localSheetId="10">'Sched (H) '!$A$1:$J$53</definedName>
    <definedName name="_xlnm.Print_Area" localSheetId="11">'Sched (I)'!$A$1:$K$48</definedName>
    <definedName name="_xlnm.Print_Area">'OP Exp %(C)'!$A$1:$I$75</definedName>
    <definedName name="Print_Area_MI" localSheetId="1">'Dev Cost Budget %(A)'!#REF!</definedName>
    <definedName name="Print_Area_MI" localSheetId="4">'OP Exp %(C)'!$A$1:$I$75</definedName>
    <definedName name="Print_Area_MI" localSheetId="3">'Rent Summary %(B)'!$A$1:$S$60</definedName>
    <definedName name="PRINT_AREA_MI">'OP Exp %(C)'!$A$1:$I$75</definedName>
    <definedName name="_xlnm.Print_Titles" localSheetId="1">'Dev Cost Budget %(A)'!$1:$9</definedName>
    <definedName name="rents" localSheetId="5">'[1]Data Setup'!#REF!</definedName>
    <definedName name="RENTS">'Rent Summary %(B)'!$C$1:$D$134</definedName>
    <definedName name="run">'[1]Data Setup'!#REF!</definedName>
    <definedName name="runamort">'[1]Data Setup'!#REF!</definedName>
    <definedName name="RUNFORM">'[1]Data Setup'!#REF!</definedName>
    <definedName name="runit">'[1]Data Setup'!#REF!</definedName>
    <definedName name="second">'[1]Data Setup'!#REF!</definedName>
    <definedName name="SUMRY">'[1]Data Setup'!#REF!</definedName>
    <definedName name="TEMP">'[1]Data Setup'!#REF!</definedName>
    <definedName name="WebServiceURL">#REF!</definedName>
  </definedNames>
  <calcPr calcId="145621"/>
</workbook>
</file>

<file path=xl/calcChain.xml><?xml version="1.0" encoding="utf-8"?>
<calcChain xmlns="http://schemas.openxmlformats.org/spreadsheetml/2006/main">
  <c r="D14" i="16" l="1"/>
  <c r="E14" i="16"/>
  <c r="F14" i="16"/>
  <c r="G14" i="16"/>
  <c r="H14" i="16"/>
  <c r="I14" i="16"/>
  <c r="J14" i="16"/>
  <c r="K14" i="16"/>
  <c r="L14" i="16"/>
  <c r="M14" i="16"/>
  <c r="N14" i="16"/>
  <c r="O14" i="16"/>
  <c r="P14" i="16"/>
  <c r="C14" i="16"/>
  <c r="I4" i="14" l="1"/>
  <c r="E24" i="7"/>
  <c r="C24" i="7"/>
  <c r="G45" i="5" l="1"/>
  <c r="H45" i="5"/>
  <c r="G44" i="5"/>
  <c r="E44" i="5"/>
  <c r="F44" i="5"/>
  <c r="D44" i="5"/>
  <c r="D39" i="5"/>
  <c r="E39" i="5"/>
  <c r="F39" i="5"/>
  <c r="G39" i="5"/>
  <c r="H39" i="5"/>
  <c r="H34" i="5"/>
  <c r="G34" i="5"/>
  <c r="E34" i="5"/>
  <c r="F34" i="5"/>
  <c r="D34" i="5"/>
  <c r="H18" i="5"/>
  <c r="G18" i="5"/>
  <c r="E18" i="5"/>
  <c r="F18" i="5"/>
  <c r="D18" i="5"/>
  <c r="C58" i="2"/>
  <c r="F57" i="2"/>
  <c r="E57" i="2"/>
  <c r="D57" i="2"/>
  <c r="C57" i="2"/>
  <c r="B57" i="2"/>
  <c r="G57" i="2" s="1"/>
  <c r="G47" i="2"/>
  <c r="G37" i="2"/>
  <c r="G27" i="2"/>
  <c r="G17" i="2"/>
  <c r="G7" i="2" l="1"/>
  <c r="G98" i="1" l="1"/>
  <c r="G97" i="1"/>
  <c r="F97" i="1"/>
  <c r="E97" i="1"/>
  <c r="D97" i="1"/>
  <c r="C97" i="1"/>
  <c r="E92" i="1"/>
  <c r="D92" i="1"/>
  <c r="E84" i="1"/>
  <c r="D84" i="1"/>
  <c r="C84" i="1"/>
  <c r="G22" i="1"/>
  <c r="F22" i="1"/>
  <c r="F98" i="1" s="1"/>
  <c r="G78" i="1"/>
  <c r="C78" i="1"/>
  <c r="D78" i="1"/>
  <c r="E78" i="1"/>
  <c r="E69" i="1"/>
  <c r="D69" i="1"/>
  <c r="C69" i="1"/>
  <c r="G52" i="1"/>
  <c r="F52" i="1"/>
  <c r="E52" i="1"/>
  <c r="D52" i="1"/>
  <c r="C52" i="1"/>
  <c r="C39" i="1"/>
  <c r="D39" i="1"/>
  <c r="E39" i="1"/>
  <c r="F39" i="1"/>
  <c r="G39" i="1"/>
  <c r="G32" i="1"/>
  <c r="F32" i="1"/>
  <c r="E32" i="1"/>
  <c r="D32" i="1"/>
  <c r="C32" i="1"/>
  <c r="C22" i="1"/>
  <c r="D22" i="1"/>
  <c r="E22" i="1"/>
  <c r="G14" i="1"/>
  <c r="F14" i="1"/>
  <c r="E14" i="1"/>
  <c r="D14" i="1"/>
  <c r="C14" i="1"/>
  <c r="C98" i="1" s="1"/>
  <c r="E85" i="1" l="1"/>
  <c r="D98" i="1"/>
  <c r="C85" i="1"/>
  <c r="E98" i="1"/>
  <c r="D85" i="1"/>
  <c r="G64" i="2"/>
  <c r="G65" i="2"/>
  <c r="G48" i="2"/>
  <c r="G38" i="2"/>
  <c r="B22" i="2"/>
  <c r="B21" i="2"/>
  <c r="G18" i="2"/>
  <c r="G8" i="2"/>
  <c r="E16" i="14"/>
  <c r="E22" i="14" s="1"/>
  <c r="D16" i="14"/>
  <c r="S94" i="1" l="1"/>
  <c r="S85" i="1"/>
  <c r="S76" i="1"/>
  <c r="S67" i="1"/>
  <c r="S47" i="1"/>
  <c r="S38" i="1"/>
  <c r="S29" i="1"/>
  <c r="S20" i="1"/>
  <c r="G85" i="1"/>
  <c r="F85" i="1"/>
  <c r="F78" i="1"/>
  <c r="C92" i="1"/>
  <c r="G34" i="14" l="1"/>
  <c r="G36" i="14" s="1"/>
  <c r="B30" i="16" l="1"/>
  <c r="B13" i="16"/>
  <c r="C13" i="16" s="1"/>
  <c r="G14" i="4"/>
  <c r="B8" i="4"/>
  <c r="D13" i="16" l="1"/>
  <c r="B14" i="16"/>
  <c r="E13" i="16" l="1"/>
  <c r="F13" i="16" l="1"/>
  <c r="G13" i="16" l="1"/>
  <c r="H13" i="16" l="1"/>
  <c r="I13" i="16" l="1"/>
  <c r="J13" i="16" l="1"/>
  <c r="K13" i="16" l="1"/>
  <c r="L13" i="16" l="1"/>
  <c r="M13" i="16" l="1"/>
  <c r="N13" i="16" l="1"/>
  <c r="O13" i="16" l="1"/>
  <c r="P13" i="16" l="1"/>
  <c r="I3" i="6" l="1"/>
  <c r="C4" i="7"/>
  <c r="L6" i="16"/>
  <c r="H4" i="4"/>
  <c r="G3" i="2"/>
  <c r="C29" i="16" l="1"/>
  <c r="D29" i="16" s="1"/>
  <c r="E29" i="16" s="1"/>
  <c r="F29" i="16" s="1"/>
  <c r="G29" i="16" s="1"/>
  <c r="H29" i="16" s="1"/>
  <c r="I29" i="16" s="1"/>
  <c r="J29" i="16" s="1"/>
  <c r="K29" i="16" s="1"/>
  <c r="L29" i="16" s="1"/>
  <c r="M29" i="16" s="1"/>
  <c r="N29" i="16" s="1"/>
  <c r="O29" i="16" s="1"/>
  <c r="P29" i="16" s="1"/>
  <c r="C28" i="16"/>
  <c r="D28" i="16" s="1"/>
  <c r="E28" i="16" s="1"/>
  <c r="F28" i="16" s="1"/>
  <c r="G28" i="16" s="1"/>
  <c r="H28" i="16" s="1"/>
  <c r="I28" i="16" s="1"/>
  <c r="J28" i="16" s="1"/>
  <c r="K28" i="16" s="1"/>
  <c r="L28" i="16" s="1"/>
  <c r="M28" i="16" s="1"/>
  <c r="N28" i="16" s="1"/>
  <c r="O28" i="16" s="1"/>
  <c r="P28" i="16" s="1"/>
  <c r="C27" i="16"/>
  <c r="D27" i="16" s="1"/>
  <c r="E27" i="16" s="1"/>
  <c r="F27" i="16" s="1"/>
  <c r="G27" i="16" s="1"/>
  <c r="H27" i="16" s="1"/>
  <c r="I27" i="16" s="1"/>
  <c r="J27" i="16" s="1"/>
  <c r="K27" i="16" s="1"/>
  <c r="L27" i="16" s="1"/>
  <c r="M27" i="16" s="1"/>
  <c r="N27" i="16" s="1"/>
  <c r="O27" i="16" s="1"/>
  <c r="P27" i="16" s="1"/>
  <c r="C26" i="16"/>
  <c r="C8" i="16"/>
  <c r="D8" i="16" s="1"/>
  <c r="E8" i="16" s="1"/>
  <c r="F8" i="16" s="1"/>
  <c r="G8" i="16" s="1"/>
  <c r="H8" i="16" s="1"/>
  <c r="I8" i="16" s="1"/>
  <c r="J8" i="16" s="1"/>
  <c r="K8" i="16" s="1"/>
  <c r="L8" i="16" s="1"/>
  <c r="M8" i="16" s="1"/>
  <c r="N8" i="16" s="1"/>
  <c r="O8" i="16" s="1"/>
  <c r="P8" i="16" s="1"/>
  <c r="G61" i="4"/>
  <c r="B20" i="16" s="1"/>
  <c r="C20" i="16" s="1"/>
  <c r="D20" i="16" s="1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G53" i="4"/>
  <c r="G46" i="4"/>
  <c r="G35" i="4"/>
  <c r="C30" i="16" l="1"/>
  <c r="D26" i="16"/>
  <c r="C11" i="7"/>
  <c r="C13" i="7" s="1"/>
  <c r="D4" i="5"/>
  <c r="H44" i="5"/>
  <c r="G92" i="1"/>
  <c r="C59" i="1"/>
  <c r="C60" i="1"/>
  <c r="C68" i="1"/>
  <c r="C77" i="1"/>
  <c r="C83" i="1"/>
  <c r="F92" i="1"/>
  <c r="B13" i="7"/>
  <c r="A16" i="7"/>
  <c r="D4" i="4"/>
  <c r="B37" i="4"/>
  <c r="B38" i="4" s="1"/>
  <c r="B39" i="4" s="1"/>
  <c r="B40" i="4" s="1"/>
  <c r="B41" i="4" s="1"/>
  <c r="B42" i="4" s="1"/>
  <c r="B43" i="4" s="1"/>
  <c r="B44" i="4" s="1"/>
  <c r="B45" i="4" s="1"/>
  <c r="B46" i="4" s="1"/>
  <c r="B48" i="4" s="1"/>
  <c r="B49" i="4" s="1"/>
  <c r="B50" i="4" s="1"/>
  <c r="B51" i="4" s="1"/>
  <c r="B52" i="4" s="1"/>
  <c r="B53" i="4" s="1"/>
  <c r="B56" i="4" s="1"/>
  <c r="B57" i="4" s="1"/>
  <c r="B58" i="4" s="1"/>
  <c r="B59" i="4" s="1"/>
  <c r="B60" i="4" s="1"/>
  <c r="B61" i="4" s="1"/>
  <c r="B62" i="4" s="1"/>
  <c r="B58" i="2"/>
  <c r="D58" i="2"/>
  <c r="E58" i="2"/>
  <c r="F58" i="2"/>
  <c r="B11" i="2"/>
  <c r="B12" i="2" s="1"/>
  <c r="B31" i="2"/>
  <c r="B32" i="2" s="1"/>
  <c r="B41" i="2"/>
  <c r="B42" i="2" s="1"/>
  <c r="B51" i="2"/>
  <c r="B52" i="2" s="1"/>
  <c r="B62" i="2" s="1"/>
  <c r="C11" i="2"/>
  <c r="C12" i="2" s="1"/>
  <c r="C21" i="2"/>
  <c r="C22" i="2" s="1"/>
  <c r="C31" i="2"/>
  <c r="C32" i="2" s="1"/>
  <c r="C41" i="2"/>
  <c r="C42" i="2" s="1"/>
  <c r="C51" i="2"/>
  <c r="C52" i="2" s="1"/>
  <c r="D11" i="2"/>
  <c r="D12" i="2" s="1"/>
  <c r="D21" i="2"/>
  <c r="D22" i="2" s="1"/>
  <c r="D31" i="2"/>
  <c r="D32" i="2" s="1"/>
  <c r="D41" i="2"/>
  <c r="D42" i="2" s="1"/>
  <c r="D51" i="2"/>
  <c r="D52" i="2" s="1"/>
  <c r="E11" i="2"/>
  <c r="E12" i="2" s="1"/>
  <c r="E21" i="2"/>
  <c r="E22" i="2" s="1"/>
  <c r="E31" i="2"/>
  <c r="E32" i="2" s="1"/>
  <c r="E41" i="2"/>
  <c r="E42" i="2" s="1"/>
  <c r="E51" i="2"/>
  <c r="E52" i="2" s="1"/>
  <c r="F11" i="2"/>
  <c r="F12" i="2" s="1"/>
  <c r="F21" i="2"/>
  <c r="F22" i="2" s="1"/>
  <c r="F31" i="2"/>
  <c r="F32" i="2" s="1"/>
  <c r="F41" i="2"/>
  <c r="F42" i="2" s="1"/>
  <c r="F51" i="2"/>
  <c r="F52" i="2" s="1"/>
  <c r="B3" i="2"/>
  <c r="B61" i="2"/>
  <c r="C61" i="2"/>
  <c r="D61" i="2"/>
  <c r="E61" i="2"/>
  <c r="F61" i="2"/>
  <c r="G28" i="2"/>
  <c r="B4" i="14"/>
  <c r="D22" i="14"/>
  <c r="G52" i="2" l="1"/>
  <c r="G58" i="2"/>
  <c r="G32" i="2"/>
  <c r="G12" i="2"/>
  <c r="G42" i="2"/>
  <c r="G22" i="2"/>
  <c r="D45" i="5"/>
  <c r="E45" i="5"/>
  <c r="C3" i="7"/>
  <c r="E3" i="6"/>
  <c r="A5" i="16"/>
  <c r="F5" i="4"/>
  <c r="H57" i="4" s="1"/>
  <c r="B9" i="4"/>
  <c r="B10" i="4" s="1"/>
  <c r="B12" i="4" s="1"/>
  <c r="B13" i="4" s="1"/>
  <c r="B14" i="4" s="1"/>
  <c r="B15" i="4" s="1"/>
  <c r="B17" i="4" s="1"/>
  <c r="B18" i="4" s="1"/>
  <c r="B19" i="4" s="1"/>
  <c r="B20" i="4" s="1"/>
  <c r="E26" i="16"/>
  <c r="D30" i="16"/>
  <c r="D62" i="2"/>
  <c r="D11" i="7"/>
  <c r="D13" i="7" s="1"/>
  <c r="F45" i="5"/>
  <c r="F62" i="2"/>
  <c r="D14" i="7"/>
  <c r="C15" i="7"/>
  <c r="C17" i="7" s="1"/>
  <c r="E62" i="2"/>
  <c r="C62" i="2"/>
  <c r="H24" i="4"/>
  <c r="H43" i="4"/>
  <c r="G62" i="2" l="1"/>
  <c r="G7" i="4" s="1"/>
  <c r="G11" i="4" s="1"/>
  <c r="H52" i="4"/>
  <c r="H34" i="4"/>
  <c r="H9" i="4"/>
  <c r="H29" i="4"/>
  <c r="H17" i="4"/>
  <c r="H50" i="4"/>
  <c r="H41" i="4"/>
  <c r="H62" i="4"/>
  <c r="H38" i="4"/>
  <c r="H46" i="4"/>
  <c r="H37" i="4"/>
  <c r="H58" i="4"/>
  <c r="H48" i="4"/>
  <c r="H39" i="4"/>
  <c r="H30" i="4"/>
  <c r="H18" i="4"/>
  <c r="H8" i="4"/>
  <c r="H23" i="4"/>
  <c r="H33" i="4"/>
  <c r="H42" i="4"/>
  <c r="H51" i="4"/>
  <c r="H61" i="4"/>
  <c r="H56" i="4"/>
  <c r="H32" i="4"/>
  <c r="H60" i="4"/>
  <c r="H10" i="4"/>
  <c r="H19" i="4"/>
  <c r="H25" i="4"/>
  <c r="H31" i="4"/>
  <c r="H35" i="4"/>
  <c r="H40" i="4"/>
  <c r="H44" i="4"/>
  <c r="H49" i="4"/>
  <c r="H53" i="4"/>
  <c r="H59" i="4"/>
  <c r="H7" i="4"/>
  <c r="H26" i="4"/>
  <c r="H45" i="4"/>
  <c r="H22" i="4"/>
  <c r="B21" i="4"/>
  <c r="B22" i="4" s="1"/>
  <c r="B23" i="4" s="1"/>
  <c r="B24" i="4" s="1"/>
  <c r="B25" i="4" s="1"/>
  <c r="B26" i="4" s="1"/>
  <c r="B27" i="4" s="1"/>
  <c r="B29" i="4" s="1"/>
  <c r="B30" i="4" s="1"/>
  <c r="B31" i="4" s="1"/>
  <c r="D15" i="7"/>
  <c r="D17" i="7" s="1"/>
  <c r="E30" i="16"/>
  <c r="F26" i="16"/>
  <c r="G12" i="4" l="1"/>
  <c r="B11" i="16"/>
  <c r="H14" i="4"/>
  <c r="G26" i="16"/>
  <c r="F30" i="16"/>
  <c r="C11" i="16" l="1"/>
  <c r="D11" i="16" s="1"/>
  <c r="B15" i="16"/>
  <c r="G15" i="4"/>
  <c r="G30" i="16"/>
  <c r="H26" i="16"/>
  <c r="D15" i="16" l="1"/>
  <c r="C12" i="16"/>
  <c r="C15" i="16"/>
  <c r="G20" i="4"/>
  <c r="D12" i="16"/>
  <c r="E11" i="16"/>
  <c r="I26" i="16"/>
  <c r="H30" i="16"/>
  <c r="E15" i="16" l="1"/>
  <c r="E12" i="16"/>
  <c r="H20" i="4"/>
  <c r="H15" i="4"/>
  <c r="G27" i="4"/>
  <c r="G64" i="4" s="1"/>
  <c r="G65" i="4" s="1"/>
  <c r="H65" i="4" s="1"/>
  <c r="F11" i="16"/>
  <c r="I30" i="16"/>
  <c r="J26" i="16"/>
  <c r="F15" i="16" l="1"/>
  <c r="F12" i="16"/>
  <c r="B19" i="16"/>
  <c r="B18" i="16"/>
  <c r="H27" i="4"/>
  <c r="G11" i="16"/>
  <c r="K26" i="16"/>
  <c r="J30" i="16"/>
  <c r="G15" i="16" l="1"/>
  <c r="C18" i="16"/>
  <c r="D18" i="16" s="1"/>
  <c r="B23" i="16"/>
  <c r="B34" i="16" s="1"/>
  <c r="G12" i="16"/>
  <c r="C19" i="16"/>
  <c r="D19" i="16" s="1"/>
  <c r="E19" i="16" s="1"/>
  <c r="F19" i="16" s="1"/>
  <c r="G19" i="16" s="1"/>
  <c r="H19" i="16" s="1"/>
  <c r="I19" i="16" s="1"/>
  <c r="J19" i="16" s="1"/>
  <c r="K19" i="16" s="1"/>
  <c r="L19" i="16" s="1"/>
  <c r="M19" i="16" s="1"/>
  <c r="N19" i="16" s="1"/>
  <c r="O19" i="16" s="1"/>
  <c r="P19" i="16" s="1"/>
  <c r="H64" i="4"/>
  <c r="H11" i="16"/>
  <c r="K30" i="16"/>
  <c r="L26" i="16"/>
  <c r="H15" i="16" l="1"/>
  <c r="H12" i="16"/>
  <c r="D21" i="16"/>
  <c r="D23" i="16" s="1"/>
  <c r="C21" i="16"/>
  <c r="C23" i="16" s="1"/>
  <c r="E18" i="16"/>
  <c r="E21" i="16" s="1"/>
  <c r="E23" i="16" s="1"/>
  <c r="E34" i="16" s="1"/>
  <c r="B35" i="16"/>
  <c r="B32" i="16"/>
  <c r="I11" i="16"/>
  <c r="M26" i="16"/>
  <c r="L30" i="16"/>
  <c r="D35" i="16" l="1"/>
  <c r="D34" i="16"/>
  <c r="D32" i="16"/>
  <c r="I12" i="16"/>
  <c r="I15" i="16" s="1"/>
  <c r="C34" i="16"/>
  <c r="C35" i="16"/>
  <c r="C32" i="16"/>
  <c r="F18" i="16"/>
  <c r="F21" i="16" s="1"/>
  <c r="F23" i="16" s="1"/>
  <c r="F34" i="16" s="1"/>
  <c r="E35" i="16"/>
  <c r="E32" i="16"/>
  <c r="J11" i="16"/>
  <c r="M30" i="16"/>
  <c r="N26" i="16"/>
  <c r="J15" i="16" l="1"/>
  <c r="J12" i="16"/>
  <c r="G18" i="16"/>
  <c r="G21" i="16" s="1"/>
  <c r="G23" i="16" s="1"/>
  <c r="G34" i="16" s="1"/>
  <c r="F35" i="16"/>
  <c r="F32" i="16"/>
  <c r="K11" i="16"/>
  <c r="O26" i="16"/>
  <c r="N30" i="16"/>
  <c r="K15" i="16" l="1"/>
  <c r="K12" i="16"/>
  <c r="G35" i="16"/>
  <c r="H18" i="16"/>
  <c r="H21" i="16" s="1"/>
  <c r="H23" i="16" s="1"/>
  <c r="H34" i="16" s="1"/>
  <c r="L11" i="16"/>
  <c r="O30" i="16"/>
  <c r="P26" i="16"/>
  <c r="P30" i="16" s="1"/>
  <c r="L15" i="16" l="1"/>
  <c r="L12" i="16"/>
  <c r="H32" i="16"/>
  <c r="G32" i="16"/>
  <c r="I18" i="16"/>
  <c r="I21" i="16" s="1"/>
  <c r="I23" i="16" s="1"/>
  <c r="I34" i="16" s="1"/>
  <c r="M11" i="16"/>
  <c r="M15" i="16" l="1"/>
  <c r="M12" i="16"/>
  <c r="H35" i="16"/>
  <c r="J18" i="16"/>
  <c r="J21" i="16" s="1"/>
  <c r="J23" i="16" s="1"/>
  <c r="J34" i="16" s="1"/>
  <c r="I35" i="16"/>
  <c r="I32" i="16"/>
  <c r="N11" i="16"/>
  <c r="N15" i="16" l="1"/>
  <c r="N12" i="16"/>
  <c r="J32" i="16"/>
  <c r="K18" i="16"/>
  <c r="K21" i="16" s="1"/>
  <c r="K23" i="16" s="1"/>
  <c r="K34" i="16" s="1"/>
  <c r="O11" i="16"/>
  <c r="O15" i="16" l="1"/>
  <c r="O12" i="16"/>
  <c r="J35" i="16"/>
  <c r="K35" i="16"/>
  <c r="L18" i="16"/>
  <c r="L21" i="16" s="1"/>
  <c r="L23" i="16" s="1"/>
  <c r="L34" i="16" s="1"/>
  <c r="P11" i="16"/>
  <c r="P15" i="16" l="1"/>
  <c r="P12" i="16"/>
  <c r="K32" i="16"/>
  <c r="M18" i="16"/>
  <c r="M21" i="16" s="1"/>
  <c r="M23" i="16" s="1"/>
  <c r="M34" i="16" s="1"/>
  <c r="L35" i="16" l="1"/>
  <c r="L32" i="16"/>
  <c r="N18" i="16"/>
  <c r="N21" i="16" s="1"/>
  <c r="N23" i="16" s="1"/>
  <c r="N34" i="16" s="1"/>
  <c r="M35" i="16" l="1"/>
  <c r="M32" i="16"/>
  <c r="O18" i="16"/>
  <c r="O21" i="16" s="1"/>
  <c r="O23" i="16" s="1"/>
  <c r="O34" i="16" s="1"/>
  <c r="O35" i="16" l="1"/>
  <c r="N35" i="16"/>
  <c r="N32" i="16"/>
  <c r="P18" i="16"/>
  <c r="P21" i="16" s="1"/>
  <c r="P23" i="16" s="1"/>
  <c r="P35" i="16" l="1"/>
  <c r="P34" i="16"/>
  <c r="O32" i="16"/>
  <c r="P32" i="16" l="1"/>
</calcChain>
</file>

<file path=xl/sharedStrings.xml><?xml version="1.0" encoding="utf-8"?>
<sst xmlns="http://schemas.openxmlformats.org/spreadsheetml/2006/main" count="861" uniqueCount="456">
  <si>
    <t>Project Name:</t>
  </si>
  <si>
    <t>Date:</t>
  </si>
  <si>
    <t>RESIDENTIAL COSTS ONLY</t>
  </si>
  <si>
    <t>TOTAL ACTUAL</t>
  </si>
  <si>
    <t>COMMERCIAL</t>
  </si>
  <si>
    <t>RESIDENTIAL</t>
  </si>
  <si>
    <t>COST</t>
  </si>
  <si>
    <t>BASIS</t>
  </si>
  <si>
    <t>ACQUISITION COSTS</t>
  </si>
  <si>
    <t>Land Acquisition</t>
  </si>
  <si>
    <t>Demolition</t>
  </si>
  <si>
    <t>Contractor Overhead</t>
  </si>
  <si>
    <t>Contractor Profit</t>
  </si>
  <si>
    <t>PROFESSIONAL SERVICES/FEES</t>
  </si>
  <si>
    <t>Architect (Design)</t>
  </si>
  <si>
    <t>Architect (Supervision)</t>
  </si>
  <si>
    <t>Attorney (Real Estate)</t>
  </si>
  <si>
    <t xml:space="preserve"> </t>
  </si>
  <si>
    <t>Engineer/Survey</t>
  </si>
  <si>
    <t>CONSTRUCTION FINANCING</t>
  </si>
  <si>
    <t>Hazard Insurance</t>
  </si>
  <si>
    <t>Liability Insurance</t>
  </si>
  <si>
    <t>Performance Bond</t>
  </si>
  <si>
    <t>Interest</t>
  </si>
  <si>
    <t>Origination\Discount Points</t>
  </si>
  <si>
    <t>Credit Enhancement</t>
  </si>
  <si>
    <t>Inspection Fees</t>
  </si>
  <si>
    <t>Title and Recording</t>
  </si>
  <si>
    <t>Legal</t>
  </si>
  <si>
    <t>Taxes</t>
  </si>
  <si>
    <t>PERMANENT FINANCING COSTS</t>
  </si>
  <si>
    <t>Bond Premium</t>
  </si>
  <si>
    <t>Credit Report</t>
  </si>
  <si>
    <t>Reserves and Escrows</t>
  </si>
  <si>
    <t>Consultant Fee</t>
  </si>
  <si>
    <t>FOOTNOTES</t>
  </si>
  <si>
    <t>SCHEDULE B: UNIT TYPE AND RENT SUMMARY</t>
  </si>
  <si>
    <t>Section A</t>
  </si>
  <si>
    <t>Number BR/Unit Type</t>
  </si>
  <si>
    <t>Efficiency</t>
  </si>
  <si>
    <t>1-BR</t>
  </si>
  <si>
    <t>2-BR</t>
  </si>
  <si>
    <t>3-BR</t>
  </si>
  <si>
    <t>Number of Units</t>
  </si>
  <si>
    <t>Vacancy Allowance:</t>
  </si>
  <si>
    <t>Section B</t>
  </si>
  <si>
    <t>Section C</t>
  </si>
  <si>
    <t>Section D</t>
  </si>
  <si>
    <t>Section E</t>
  </si>
  <si>
    <t xml:space="preserve">            Market Rate / Unrestricted Units</t>
  </si>
  <si>
    <t>Section F</t>
  </si>
  <si>
    <r>
      <t xml:space="preserve">            Total All Units </t>
    </r>
    <r>
      <rPr>
        <sz val="12"/>
        <color indexed="8"/>
        <rFont val="Arial"/>
        <family val="2"/>
      </rPr>
      <t>(Total Section A-E)</t>
    </r>
  </si>
  <si>
    <t>Units Receiving Rental Assistance</t>
  </si>
  <si>
    <t>SCHEDULE C: OPERATING EXPENSE BUDGET</t>
  </si>
  <si>
    <t>Total Units:</t>
  </si>
  <si>
    <t>Total Budget</t>
  </si>
  <si>
    <t>Per Unit Cost</t>
  </si>
  <si>
    <t>INCOME</t>
  </si>
  <si>
    <t>Parking Income</t>
  </si>
  <si>
    <t>Laundry Income</t>
  </si>
  <si>
    <t>EXPENSES</t>
  </si>
  <si>
    <t>ADMINISTRATIVE EXPENSES</t>
  </si>
  <si>
    <t xml:space="preserve">Property Management Fee @ </t>
  </si>
  <si>
    <t>Real Estate Taxes</t>
  </si>
  <si>
    <t>MAINTENANCE EXPENSES</t>
  </si>
  <si>
    <t>Snow Removal</t>
  </si>
  <si>
    <t>Exterminating</t>
  </si>
  <si>
    <t>Advertising</t>
  </si>
  <si>
    <t>project's operating budget for its first year of operations, pursuant to agreement by the following parties:</t>
  </si>
  <si>
    <t>Appraisal</t>
  </si>
  <si>
    <t>Construction Period:  Start Date:</t>
  </si>
  <si>
    <t>Completion:</t>
  </si>
  <si>
    <t>Residential Costs ONLY</t>
  </si>
  <si>
    <t>Trade Item</t>
  </si>
  <si>
    <t>Commercial  [B]</t>
  </si>
  <si>
    <t>Residential  [C]</t>
  </si>
  <si>
    <t>Concrete</t>
  </si>
  <si>
    <t>Masonry</t>
  </si>
  <si>
    <t>Metals</t>
  </si>
  <si>
    <t>Specialties</t>
  </si>
  <si>
    <t>Special Construction</t>
  </si>
  <si>
    <t>Electrical</t>
  </si>
  <si>
    <t>Accessory Structures</t>
  </si>
  <si>
    <t>Earth Work</t>
  </si>
  <si>
    <t>Site Utilities</t>
  </si>
  <si>
    <t>Roads &amp; Walks</t>
  </si>
  <si>
    <t>Site Improvements</t>
  </si>
  <si>
    <t>Lawns &amp; Planting</t>
  </si>
  <si>
    <t>Unusual Site Conditions</t>
  </si>
  <si>
    <t>TOTAL CONSTRUCTION COSTS</t>
  </si>
  <si>
    <t>SCHEDULE E:  DEVELOPMENT SCHEDULE</t>
  </si>
  <si>
    <t>ACTIVITY</t>
  </si>
  <si>
    <t>Scheduled Date: Month/Year</t>
  </si>
  <si>
    <t>Site</t>
  </si>
  <si>
    <t>Option/Contract Executed</t>
  </si>
  <si>
    <t>Site Acquisition</t>
  </si>
  <si>
    <t>Zoning Approval</t>
  </si>
  <si>
    <t>Construction Loan</t>
  </si>
  <si>
    <t>Closing</t>
  </si>
  <si>
    <t>Permanent Loan</t>
  </si>
  <si>
    <t>Tax Credit Equity</t>
  </si>
  <si>
    <t>Amount</t>
  </si>
  <si>
    <t>Date</t>
  </si>
  <si>
    <t>Partnership Closing</t>
  </si>
  <si>
    <t>Other Loans &amp; Grants</t>
  </si>
  <si>
    <t>Type/Source:</t>
  </si>
  <si>
    <t>Application</t>
  </si>
  <si>
    <t>Award</t>
  </si>
  <si>
    <t>Plans &amp; Specifications Completed</t>
  </si>
  <si>
    <t>Construction Start</t>
  </si>
  <si>
    <t>Construction Completion</t>
  </si>
  <si>
    <t>Lease-Up</t>
  </si>
  <si>
    <t>Placed-in-Service/C of O</t>
  </si>
  <si>
    <t>For MFA Use</t>
  </si>
  <si>
    <t>Less:</t>
  </si>
  <si>
    <t>Federal grant used to finance qualifying development costs (specify source)</t>
  </si>
  <si>
    <t>Historic Tax Credit (Residential Portion Only)</t>
  </si>
  <si>
    <t>Equals:</t>
  </si>
  <si>
    <t>Eligible Basis</t>
  </si>
  <si>
    <t>Multiplied by:</t>
  </si>
  <si>
    <t>Applicable Fraction (Insert the lesser of the fractions calculated below.)  Multiply line above by this fraction to obtain Total Qualified Basis below.</t>
  </si>
  <si>
    <t>Total Qualified Basis</t>
  </si>
  <si>
    <t>Total Tax Credit Request</t>
  </si>
  <si>
    <t>Applicable Fraction Calculation:</t>
  </si>
  <si>
    <t>Floor Space Fraction</t>
  </si>
  <si>
    <t>Unit Fraction</t>
  </si>
  <si>
    <t>Total Residential Rental Floor Space</t>
  </si>
  <si>
    <t>Total Units</t>
  </si>
  <si>
    <t>Low-Income Units Floor  Space</t>
  </si>
  <si>
    <t>Low-Income Units</t>
  </si>
  <si>
    <t>Percent Low-Income</t>
  </si>
  <si>
    <t>SCHEDULE G:  AFFORDABLE UNIT SET-ASIDE ELECTION</t>
  </si>
  <si>
    <t>The Owner irrevocably elects one of the Minimum Set-Aside Requirements:</t>
  </si>
  <si>
    <t>Deep rent skewing option as defined in Section 42</t>
  </si>
  <si>
    <t>In order to qualify for tax credits, projects must meet the minimum set-aside elected as of the close of the first year of the credit period.</t>
  </si>
  <si>
    <t>Signature____________________</t>
  </si>
  <si>
    <t>Pre-Paid MIP</t>
  </si>
  <si>
    <t>Market Study</t>
  </si>
  <si>
    <t>Enviromental</t>
  </si>
  <si>
    <t>Tax Credit Fees</t>
  </si>
  <si>
    <t>Rent Up</t>
  </si>
  <si>
    <t>Accounting/Cost Certification</t>
  </si>
  <si>
    <t>SOFT COSTS</t>
  </si>
  <si>
    <t>SYNDICATION</t>
  </si>
  <si>
    <t>Organization</t>
  </si>
  <si>
    <t>Bridge Loan</t>
  </si>
  <si>
    <t>Tax Opinion</t>
  </si>
  <si>
    <t>Replacement</t>
  </si>
  <si>
    <t>Escrows/Working Capital</t>
  </si>
  <si>
    <t>Net Monthly Rent/Unit</t>
  </si>
  <si>
    <t>Annual Rental Income (All Units)</t>
  </si>
  <si>
    <t>Totals</t>
  </si>
  <si>
    <t>____-BR</t>
  </si>
  <si>
    <t>Non-qualifying excess portion of  higher quality market rate units</t>
  </si>
  <si>
    <t>________________</t>
  </si>
  <si>
    <t xml:space="preserve"> Date:</t>
  </si>
  <si>
    <t>General Requirements</t>
  </si>
  <si>
    <t>Accounting and Audit</t>
  </si>
  <si>
    <t>Management Salaries/Taxes</t>
  </si>
  <si>
    <t>Office Supplies and  Postage</t>
  </si>
  <si>
    <t>Telephone</t>
  </si>
  <si>
    <t>Fuel (Heat and Water)</t>
  </si>
  <si>
    <t>Electricity</t>
  </si>
  <si>
    <t>Water and Sewer</t>
  </si>
  <si>
    <t>Gas</t>
  </si>
  <si>
    <t>Garbage/Trash</t>
  </si>
  <si>
    <t>Other (Specify):</t>
  </si>
  <si>
    <t>Elevator</t>
  </si>
  <si>
    <t>Grounds</t>
  </si>
  <si>
    <t>Repairs</t>
  </si>
  <si>
    <t>Maintenance Salaries and Taxes</t>
  </si>
  <si>
    <t>Maintenance Supplies</t>
  </si>
  <si>
    <t>Pool</t>
  </si>
  <si>
    <t>Decorating</t>
  </si>
  <si>
    <t>FIXED EXPENSES</t>
  </si>
  <si>
    <t>In Lieu of Taxes</t>
  </si>
  <si>
    <t>Other Tax Assessments</t>
  </si>
  <si>
    <t>Insurance</t>
  </si>
  <si>
    <t>Reserve for Replacement (Annual)</t>
  </si>
  <si>
    <t>Other Costs  (List)</t>
  </si>
  <si>
    <t>Off-Site Improvements (List)</t>
  </si>
  <si>
    <t>Sub-total: Off-Site Improvements</t>
  </si>
  <si>
    <t>Buildings and Structures</t>
  </si>
  <si>
    <r>
      <t>Gross Monthly Rent/Unit</t>
    </r>
    <r>
      <rPr>
        <vertAlign val="superscript"/>
        <sz val="12"/>
        <color indexed="8"/>
        <rFont val="Arial"/>
        <family val="2"/>
      </rPr>
      <t>(1)</t>
    </r>
  </si>
  <si>
    <t>(To be included in Sections A-E)</t>
  </si>
  <si>
    <r>
      <t>Non-Revenue Generating Units</t>
    </r>
    <r>
      <rPr>
        <vertAlign val="superscript"/>
        <sz val="12"/>
        <color indexed="8"/>
        <rFont val="Arial"/>
        <family val="2"/>
      </rPr>
      <t>(2)</t>
    </r>
  </si>
  <si>
    <r>
      <t>(2)</t>
    </r>
    <r>
      <rPr>
        <sz val="12"/>
        <color indexed="8"/>
        <rFont val="Arial"/>
        <family val="2"/>
      </rPr>
      <t>Non-Revenue Generating Units (Not to be included in Sections A-E) Specify Use:</t>
    </r>
  </si>
  <si>
    <t xml:space="preserve">   Less Vacancy @  </t>
  </si>
  <si>
    <t>Project Name</t>
  </si>
  <si>
    <t>Project Address</t>
  </si>
  <si>
    <t>Status of Project</t>
  </si>
  <si>
    <t># of Units</t>
  </si>
  <si>
    <t>List any Co-Developers or Consultants</t>
  </si>
  <si>
    <t>Signature:</t>
  </si>
  <si>
    <t>SCHEDULE I:  PREVIOUS PARTICIPATION OF MANAGEMENT</t>
  </si>
  <si>
    <t>Development Name</t>
  </si>
  <si>
    <t>Development Address</t>
  </si>
  <si>
    <t>Owner Name/Address/Phone</t>
  </si>
  <si>
    <t># of Affordable Units</t>
  </si>
  <si>
    <t>On-site Manager</t>
  </si>
  <si>
    <t>The undersigned being duly authorized, hereby represents and certifies under penalty of perjury that the foregoing information, to the best of his/her knowledge, is true, complete and accurate.  The undersigned hereby acknowledges that MFA may, at its option, verify the information provided herein by contacting the Owner listed above.</t>
  </si>
  <si>
    <t>Annual Rental Income Per Schedule B/Section F</t>
  </si>
  <si>
    <t>RESERVES</t>
  </si>
  <si>
    <t xml:space="preserve">Other (Specify): </t>
  </si>
  <si>
    <t>Vacancy Allowance (%):</t>
  </si>
  <si>
    <t xml:space="preserve">    Minus: Utility Allowance</t>
  </si>
  <si>
    <t>Schedule A-1: Sources of Funds</t>
  </si>
  <si>
    <t>Contact Person</t>
  </si>
  <si>
    <t>Construction</t>
  </si>
  <si>
    <t>Permanent</t>
  </si>
  <si>
    <t>Payment</t>
  </si>
  <si>
    <t>Term</t>
  </si>
  <si>
    <t>Financing Sources</t>
  </si>
  <si>
    <t>Lender/Program</t>
  </si>
  <si>
    <t>Name/Telephone No.</t>
  </si>
  <si>
    <t>Rate</t>
  </si>
  <si>
    <t>Frequency</t>
  </si>
  <si>
    <t>Amort. Yrs.</t>
  </si>
  <si>
    <t>Loan Yrs.</t>
  </si>
  <si>
    <t>First Mortgage</t>
  </si>
  <si>
    <t>Second Mortgage</t>
  </si>
  <si>
    <t>Other Mortgage</t>
  </si>
  <si>
    <t>Subtotal:</t>
  </si>
  <si>
    <t>Other Equity</t>
  </si>
  <si>
    <t>Deferred Developer Fee</t>
  </si>
  <si>
    <t>Total:</t>
  </si>
  <si>
    <t>Are you willing to defer your developer fee without interest, if MFA's evaluation results in a need to do so?</t>
  </si>
  <si>
    <t>At least 20% of the residential units in this development are rent-restricted and to be occupied by households with incomes at 50% or less of area median income; or</t>
  </si>
  <si>
    <t>At least 40% of the residential units in this development are rent-restricted and to be occupied by households with incomes at 60% or less of area median income; or</t>
  </si>
  <si>
    <t>Third Mortgage</t>
  </si>
  <si>
    <t xml:space="preserve">Grant </t>
  </si>
  <si>
    <t xml:space="preserve">Applicable Tax Credit Percentage                     </t>
  </si>
  <si>
    <t>Building Acquisition</t>
  </si>
  <si>
    <t>TOTALS FROM SCHEDULE "D" CONTRACTOR'S AND MORTGAGOR'S COST BREAKDOWN</t>
  </si>
  <si>
    <t>SUBTOTAL</t>
  </si>
  <si>
    <t>OTHER CONSTRUCTION COSTS</t>
  </si>
  <si>
    <t>Construction Contingency</t>
  </si>
  <si>
    <t xml:space="preserve">1) </t>
  </si>
  <si>
    <t>Subtotal from Section I. Schedule "D"</t>
  </si>
  <si>
    <t xml:space="preserve">2) </t>
  </si>
  <si>
    <t>3)</t>
  </si>
  <si>
    <t>4)</t>
  </si>
  <si>
    <t>5)</t>
  </si>
  <si>
    <t>6)</t>
  </si>
  <si>
    <t>Subtotal from Section II. Schedule "D"</t>
  </si>
  <si>
    <t>Subtotal from Section III. Schedule "D"</t>
  </si>
  <si>
    <t>Subtotal from Section IV. Schedule "D"</t>
  </si>
  <si>
    <t>Subtotal from Section V. Schedule "D"</t>
  </si>
  <si>
    <t>Subtotal from Section VI. Schedule "D"</t>
  </si>
  <si>
    <r>
      <t>Total Cost [A]</t>
    </r>
    <r>
      <rPr>
        <vertAlign val="superscript"/>
        <sz val="9"/>
        <rFont val="Arial"/>
        <family val="2"/>
      </rPr>
      <t>(1)</t>
    </r>
  </si>
  <si>
    <t>Woods and Plastics</t>
  </si>
  <si>
    <t>Thermal and Moisture Protection</t>
  </si>
  <si>
    <t>Doors and Windows</t>
  </si>
  <si>
    <t>Finishes</t>
  </si>
  <si>
    <t>Equipment</t>
  </si>
  <si>
    <t>Furnishings</t>
  </si>
  <si>
    <t>Conveying Systems</t>
  </si>
  <si>
    <t>Mechanical</t>
  </si>
  <si>
    <t>I.</t>
  </si>
  <si>
    <t>II.</t>
  </si>
  <si>
    <t>III.</t>
  </si>
  <si>
    <t>IV.</t>
  </si>
  <si>
    <t>V.</t>
  </si>
  <si>
    <t>VI.</t>
  </si>
  <si>
    <t>VII.</t>
  </si>
  <si>
    <t>Site Construction</t>
  </si>
  <si>
    <t>Contractor Signature_______________________________________</t>
  </si>
  <si>
    <r>
      <t>(1)</t>
    </r>
    <r>
      <rPr>
        <sz val="10"/>
        <rFont val="Arial"/>
        <family val="2"/>
      </rPr>
      <t xml:space="preserve"> Sum of Columns B and C.</t>
    </r>
  </si>
  <si>
    <t>7)</t>
  </si>
  <si>
    <t>Subtotal from Section VII. Schedule "D"</t>
  </si>
  <si>
    <t>--CONTINUED ON NEXT PAGE--</t>
  </si>
  <si>
    <t>Total Eligible Basis                                           (From Schedule A)</t>
  </si>
  <si>
    <t>Page 1 of 2</t>
  </si>
  <si>
    <t>Page 2 of 2</t>
  </si>
  <si>
    <r>
      <t>(1)</t>
    </r>
    <r>
      <rPr>
        <sz val="12"/>
        <color indexed="8"/>
        <rFont val="Arial"/>
        <family val="2"/>
      </rPr>
      <t>Not to exceed rent limits for program applied for.</t>
    </r>
  </si>
  <si>
    <t xml:space="preserve"> 30% HTC    Basis [D]</t>
  </si>
  <si>
    <t>70% HTC  Basis [E]</t>
  </si>
  <si>
    <t>30% HTC Basis</t>
  </si>
  <si>
    <t>70% HTC Basis</t>
  </si>
  <si>
    <r>
      <t>$300/unit/year</t>
    </r>
    <r>
      <rPr>
        <sz val="12"/>
        <rFont val="Arial"/>
        <family val="2"/>
      </rPr>
      <t xml:space="preserve"> for all other new construction and rehabilitation projects.</t>
    </r>
  </si>
  <si>
    <t>Federal HTC Requests ONLY</t>
  </si>
  <si>
    <t>Check if Complete</t>
  </si>
  <si>
    <t>SCHEDULE A: DEVELOPMENT COST BUDGET</t>
  </si>
  <si>
    <t>Management Agent/Applicant Certification: The operating budget provided above is that which will serve as the</t>
  </si>
  <si>
    <t>SCHEDULE D: CONTRACTOR'S AND APPLICANT'S COST BREAKDOWN</t>
  </si>
  <si>
    <t>(1)  If site lies in either of these types of areas, insert 130%, otherwise insert 100%.</t>
  </si>
  <si>
    <r>
      <t>Adjustment for Qualified Census Tract or Difficult to Develop Area</t>
    </r>
    <r>
      <rPr>
        <vertAlign val="superscript"/>
        <sz val="12"/>
        <rFont val="Arial"/>
        <family val="2"/>
      </rPr>
      <t xml:space="preserve">(1) </t>
    </r>
  </si>
  <si>
    <t>Non-qualified non-recourse financing / federal subsidy (specify source)</t>
  </si>
  <si>
    <t xml:space="preserve">TOTAL INCOME  </t>
  </si>
  <si>
    <t>TOTAL EXPENSES</t>
  </si>
  <si>
    <t>CASH FLOW PROJECTION</t>
  </si>
  <si>
    <t>Annual Inflation Factors</t>
  </si>
  <si>
    <t>Residential Rents:</t>
  </si>
  <si>
    <t>Replacement Reserves:</t>
  </si>
  <si>
    <t>Income</t>
  </si>
  <si>
    <t>Expenses</t>
  </si>
  <si>
    <t>Net Operating Income</t>
  </si>
  <si>
    <t>Total Debt Service</t>
  </si>
  <si>
    <t>Net Project Cash Flow</t>
  </si>
  <si>
    <t>Debt Service Coverage - First</t>
  </si>
  <si>
    <t>Debt Service Coverage - All Debt</t>
  </si>
  <si>
    <t>Annual Projections (Post Construction Period)</t>
  </si>
  <si>
    <t>Vacancy Loss</t>
  </si>
  <si>
    <t>Vacancy:</t>
  </si>
  <si>
    <t>Fourth Mortgage</t>
  </si>
  <si>
    <t>Annual Debt Service (Hard Debt)</t>
  </si>
  <si>
    <t>Total Expenses</t>
  </si>
  <si>
    <t>Entity Name:</t>
  </si>
  <si>
    <t>Predevelopment</t>
  </si>
  <si>
    <t>Under construction</t>
  </si>
  <si>
    <t>Complete</t>
  </si>
  <si>
    <t>Stabilized</t>
  </si>
  <si>
    <t>Most recent Compliance Audit</t>
  </si>
  <si>
    <t>Most recent Physical Inspection</t>
  </si>
  <si>
    <t>Type(s) of Financing</t>
  </si>
  <si>
    <t>Agency:</t>
  </si>
  <si>
    <t>Rating:</t>
  </si>
  <si>
    <t>Executive Staff</t>
  </si>
  <si>
    <t>Board Member</t>
  </si>
  <si>
    <t>Commissioner</t>
  </si>
  <si>
    <t>Was Project ever in Default During your participation?</t>
  </si>
  <si>
    <t>Yes</t>
  </si>
  <si>
    <t>No</t>
  </si>
  <si>
    <t>If "Yes" attach</t>
  </si>
  <si>
    <t>expanation</t>
  </si>
  <si>
    <t>The undersigned being duly authorized, hereby represents and certifies under penalty of perjury that the foregoing information, to the best of his/her knowledge, is true, complete and accurate, and hereby consents to the release of information to MFA by any other State or Federal agency monitoring Project complaince.</t>
  </si>
  <si>
    <t xml:space="preserve">Type of Development (LIHTC, Market, HUD, USDA-RD, etc) </t>
  </si>
  <si>
    <t>SCHEDULE H:  APPLICANTS' PREVIOUS PARTICIPATION CERTIFICATE</t>
  </si>
  <si>
    <t>Role in Project:</t>
  </si>
  <si>
    <t>General Partner</t>
  </si>
  <si>
    <t>Developer</t>
  </si>
  <si>
    <t xml:space="preserve"> partner, managing member, or affiliate of an Applicant. It also includes any entity receiving any part of a developer fee for a Project.</t>
  </si>
  <si>
    <t>“Principal” means an Applicant, any general partner of an Applicant, and any officer, director, board member or any shareholder, general</t>
  </si>
  <si>
    <t>officers of a corporation (whether Board members or employees), all general partners or members.</t>
  </si>
  <si>
    <t>2) If Executive Staff, Board Member, Commissioners, or other Pricipals have interests in projects other than those already listed on a Schedule H, they must submit a seperate Schedule H listing the additional projects.</t>
  </si>
  <si>
    <t>1) Each General Partner and any entity receiving all or part of the developer fee must submit a separate Schedule H listing all projects in which they have a financial interest.</t>
  </si>
  <si>
    <t xml:space="preserve">For Project compliance purposes (Section IV.C.11 of the QAP), Principal  would include shareholders with interests of 25 percent or more, all </t>
  </si>
  <si>
    <t>Assigned Staff</t>
  </si>
  <si>
    <t>Environmental Review Completed</t>
  </si>
  <si>
    <t>Building Permits Obtained</t>
  </si>
  <si>
    <t>Approval</t>
  </si>
  <si>
    <t>RFP</t>
  </si>
  <si>
    <t>Letter of Intent</t>
  </si>
  <si>
    <t>Intial Installment</t>
  </si>
  <si>
    <t>2nd Installment</t>
  </si>
  <si>
    <t>3rd Install ment</t>
  </si>
  <si>
    <t>4th Installment</t>
  </si>
  <si>
    <t>5th Installment</t>
  </si>
  <si>
    <t>Equity Installment Schedule</t>
  </si>
  <si>
    <t>Fair Housing Marketing Plan Completed</t>
  </si>
  <si>
    <t>Relocation Plan Completed</t>
  </si>
  <si>
    <t>Financing: Non-MFA Sources</t>
  </si>
  <si>
    <t xml:space="preserve">Operating </t>
  </si>
  <si>
    <t>Commercial Income</t>
  </si>
  <si>
    <t>Income Subtotal</t>
  </si>
  <si>
    <t>NET OPERATING INCOME (Total Income Minus Total Expenses)</t>
  </si>
  <si>
    <t>Commercial Income Vacancy Loss</t>
  </si>
  <si>
    <t>Commercial Vacancy</t>
  </si>
  <si>
    <t>SUBTOTAL EXPENSES BEFORE RESERVES</t>
  </si>
  <si>
    <t>Enrichment Services</t>
  </si>
  <si>
    <t>SUBTOTAL  ADMINISTRATIVE EXPENSES</t>
  </si>
  <si>
    <t>UTILITY EXPENSES</t>
  </si>
  <si>
    <t>SUBTOTAL  UTILITY EXPENSES</t>
  </si>
  <si>
    <t>SUBTOTAL  MAINTENANCE</t>
  </si>
  <si>
    <t>SUBTOTAL  FIXED EXPENSES</t>
  </si>
  <si>
    <t xml:space="preserve">Other Income (Specify)                     </t>
  </si>
  <si>
    <t>Expenses (less reserves and mgt fees)</t>
  </si>
  <si>
    <t>Gross Receipts Tax (GRT) on Management Fee</t>
  </si>
  <si>
    <t>SUBTOTAL RESERVES (Do not include debt service)</t>
  </si>
  <si>
    <t>Residential Income</t>
  </si>
  <si>
    <t>Reserves</t>
  </si>
  <si>
    <t xml:space="preserve">Date: </t>
  </si>
  <si>
    <t>Name of signer:</t>
  </si>
  <si>
    <t>Title of signer:</t>
  </si>
  <si>
    <t>Name of Signer</t>
  </si>
  <si>
    <t>Company</t>
  </si>
  <si>
    <t>Net Sq, Ft./Unit</t>
  </si>
  <si>
    <t>*Round figures to nearest dollar</t>
  </si>
  <si>
    <t>Low Income Units:</t>
  </si>
  <si>
    <t xml:space="preserve">DEVELOPER FEES </t>
  </si>
  <si>
    <t>Developer Fee</t>
  </si>
  <si>
    <t>Demolition (I)</t>
  </si>
  <si>
    <t>Accessory Structures (II)</t>
  </si>
  <si>
    <t>Site Construction (III)</t>
  </si>
  <si>
    <t>Buildings and Structures (IV)</t>
  </si>
  <si>
    <t>Off-Site Improvements (V)</t>
  </si>
  <si>
    <r>
      <t xml:space="preserve">Restricted Units at </t>
    </r>
    <r>
      <rPr>
        <b/>
        <sz val="12"/>
        <color indexed="8"/>
        <rFont val="Arial"/>
        <family val="2"/>
      </rPr>
      <t>60%</t>
    </r>
    <r>
      <rPr>
        <sz val="12"/>
        <color indexed="8"/>
        <rFont val="Arial"/>
        <family val="2"/>
      </rPr>
      <t xml:space="preserve"> of Median</t>
    </r>
  </si>
  <si>
    <r>
      <t xml:space="preserve">Restricted Units at </t>
    </r>
    <r>
      <rPr>
        <b/>
        <sz val="12"/>
        <color indexed="8"/>
        <rFont val="Arial"/>
        <family val="2"/>
      </rPr>
      <t>50%</t>
    </r>
    <r>
      <rPr>
        <sz val="12"/>
        <color indexed="8"/>
        <rFont val="Arial"/>
        <family val="2"/>
      </rPr>
      <t xml:space="preserve"> of Median</t>
    </r>
  </si>
  <si>
    <r>
      <t xml:space="preserve">Restricted  Units at </t>
    </r>
    <r>
      <rPr>
        <b/>
        <sz val="12"/>
        <color indexed="8"/>
        <rFont val="Arial"/>
        <family val="2"/>
      </rPr>
      <t>40%</t>
    </r>
    <r>
      <rPr>
        <sz val="12"/>
        <color indexed="8"/>
        <rFont val="Arial"/>
        <family val="2"/>
      </rPr>
      <t xml:space="preserve"> of Median</t>
    </r>
  </si>
  <si>
    <r>
      <t xml:space="preserve">Restricted  Units at </t>
    </r>
    <r>
      <rPr>
        <b/>
        <sz val="12"/>
        <color indexed="8"/>
        <rFont val="Arial"/>
        <family val="2"/>
      </rPr>
      <t>30%</t>
    </r>
    <r>
      <rPr>
        <sz val="12"/>
        <color indexed="8"/>
        <rFont val="Arial"/>
        <family val="2"/>
      </rPr>
      <t xml:space="preserve"> of Median </t>
    </r>
  </si>
  <si>
    <t>Annual Compliance Fees ($45 per LI unit)</t>
  </si>
  <si>
    <r>
      <t xml:space="preserve">(1) Minimum reserves per unit per year: </t>
    </r>
    <r>
      <rPr>
        <b/>
        <sz val="12"/>
        <rFont val="Arial"/>
        <family val="2"/>
      </rPr>
      <t>$250/unit/year</t>
    </r>
    <r>
      <rPr>
        <sz val="12"/>
        <rFont val="Arial"/>
        <family val="2"/>
      </rPr>
      <t xml:space="preserve"> for Senior Housing (new construction only), and </t>
    </r>
  </si>
  <si>
    <t xml:space="preserve">Only Low Income Units as determined by the Project's Set Aside Election are eligible for Tax Credits.  For example, if the 20/50 Election is chosen, only Units that are rent restricted and set aside for tenants whose income does not exceed 50% of Area Gross Median Income are qualified as Low Income Units.  </t>
  </si>
  <si>
    <t>Other Costs (VI)</t>
  </si>
  <si>
    <t>SUBTOTAL (VII)</t>
  </si>
  <si>
    <t>Gross Receipts Tax (GRT)</t>
  </si>
  <si>
    <t>Sub-total: Site Construciton</t>
  </si>
  <si>
    <t>Sub-total: Building and Structures</t>
  </si>
  <si>
    <t>Sub-total: Other Costs</t>
  </si>
  <si>
    <t>Total</t>
  </si>
  <si>
    <t xml:space="preserve">If you plan to issue bonds, </t>
  </si>
  <si>
    <t>indicates amounts.</t>
  </si>
  <si>
    <t>Tax Exempt</t>
  </si>
  <si>
    <t>Taxable</t>
  </si>
  <si>
    <t>Tax Credit Proceeds</t>
  </si>
  <si>
    <t>Estimated annual tax credits times 10 years</t>
  </si>
  <si>
    <t>Mutiply by tax inestor owenrship percentage</t>
  </si>
  <si>
    <t>Total tax credits</t>
  </si>
  <si>
    <t>Expected credit price</t>
  </si>
  <si>
    <t>Expected cash equity</t>
  </si>
  <si>
    <t>Comlete highlighed cells</t>
  </si>
  <si>
    <t>RESERVE FOR REPLACEMENT/OTHER RESERVES</t>
  </si>
  <si>
    <t>Expenses (except Mgmnt fees):</t>
  </si>
  <si>
    <t>Title of Signer</t>
  </si>
  <si>
    <t>Effective Gross Income (EGI)</t>
  </si>
  <si>
    <t>Mgmnt fees + GRT (increases with EGI)</t>
  </si>
  <si>
    <t>SCHEDULE  F: ESTIMATE OF TAX CREDIT ALLOCATION AMOUNT</t>
  </si>
  <si>
    <t>Printed Name/Title:_________________________________________________</t>
  </si>
  <si>
    <t>Date: _________________</t>
  </si>
  <si>
    <t>Management Agent Signature:__________________________________</t>
  </si>
  <si>
    <t>Total Development Cost TDC)</t>
  </si>
  <si>
    <t>TDC before Dev. Fees &amp; reserves</t>
  </si>
  <si>
    <t>Hard costs only - Do not include those listed</t>
  </si>
  <si>
    <t>in Sched. A (e.g. "Other Construction Costs")</t>
  </si>
  <si>
    <t>FEDERAL HTC REQUESTS ONLY</t>
  </si>
  <si>
    <t>ACQUISITION</t>
  </si>
  <si>
    <t>REHAB/NEW CONSTRUCTION</t>
  </si>
  <si>
    <t>Other (a)</t>
  </si>
  <si>
    <t>Landscaping</t>
  </si>
  <si>
    <t>Furniture, Fixtures, &amp; Equipment</t>
  </si>
  <si>
    <t>Other (b)</t>
  </si>
  <si>
    <t>Other (c)</t>
  </si>
  <si>
    <t>Other (d)</t>
  </si>
  <si>
    <t>Costs of Bond Issuance</t>
  </si>
  <si>
    <t>Other (e)</t>
  </si>
  <si>
    <t>Hard Relocation Costs</t>
  </si>
  <si>
    <t>Other (f)</t>
  </si>
  <si>
    <t>Other (g)</t>
  </si>
  <si>
    <t>Other (h)</t>
  </si>
  <si>
    <t>Applicant is required to provide detail on each "Other" row.</t>
  </si>
  <si>
    <t>ACQUISITION COSTS [Other (a)]</t>
  </si>
  <si>
    <t>DESCRIPTION OF COST</t>
  </si>
  <si>
    <t>AMOUNT</t>
  </si>
  <si>
    <t>TOTAL</t>
  </si>
  <si>
    <t>OTHER CONSTRUCTION COSTS [Other (b)]</t>
  </si>
  <si>
    <t>PROFESSIONAL SERVICES/FEES [Other (c)]</t>
  </si>
  <si>
    <t>CONSTRUCTION FINANCING COSTS [Other (d)]</t>
  </si>
  <si>
    <t>PERMANENT FINANCING COSTS [Other (e)]</t>
  </si>
  <si>
    <t>SOFT COSTS [Other [f)]</t>
  </si>
  <si>
    <t>SYNDICATION [Other (g)]</t>
  </si>
  <si>
    <t>RESERVES [Other (h)]</t>
  </si>
  <si>
    <t>Relocation Consultant</t>
  </si>
  <si>
    <t>2018 MFA MULTIFAMILY PROJECT APPLICATION</t>
  </si>
  <si>
    <t>Tax Credit Eligibility</t>
  </si>
  <si>
    <t>2018 MFA HOUSING DEVELOPMENT PROJECT APPLICATION</t>
  </si>
  <si>
    <t>asdf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</si>
</sst>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mm/dd/yy_)"/>
    <numFmt numFmtId="166" formatCode="General_)"/>
    <numFmt numFmtId="167" formatCode="#.00"/>
    <numFmt numFmtId="168" formatCode="m\o\n\th\ d\,\ yyyy"/>
    <numFmt numFmtId="169" formatCode="m/yy"/>
    <numFmt numFmtId="170" formatCode="#,###"/>
    <numFmt numFmtId="171" formatCode="_(&quot;$&quot;* #,##0_);_(&quot;$&quot;* \(#,##0\);_(&quot;$&quot;* &quot;-&quot;??_);_(@_)"/>
    <numFmt numFmtId="172" formatCode="_(* #,##0_);_(* \(#,##0\);_(* &quot;-&quot;??_);_(@_)"/>
    <numFmt numFmtId="173" formatCode="0.000%"/>
    <numFmt numFmtId="174" formatCode="&quot;$&quot;#,##0\ ;\(&quot;$&quot;#,##0\)"/>
    <numFmt numFmtId="175" formatCode="#,##0.000_);\(#,##0.000\)"/>
  </numFmts>
  <fonts count="49" x14ac:knownFonts="1">
    <font>
      <sz val="12"/>
      <name val="Courie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ourier"/>
      <family val="3"/>
    </font>
    <font>
      <b/>
      <sz val="11"/>
      <color indexed="8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</font>
    <font>
      <sz val="10"/>
      <name val="Courier"/>
      <family val="3"/>
    </font>
    <font>
      <b/>
      <sz val="1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12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Courier"/>
      <family val="3"/>
    </font>
    <font>
      <sz val="10"/>
      <name val="Courier"/>
      <family val="3"/>
    </font>
    <font>
      <b/>
      <sz val="12"/>
      <color indexed="8"/>
      <name val="Arial"/>
      <family val="2"/>
    </font>
    <font>
      <u/>
      <sz val="10"/>
      <name val="Arial"/>
      <family val="2"/>
    </font>
    <font>
      <sz val="11"/>
      <color rgb="FFFF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37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12" fillId="0" borderId="0">
      <protection locked="0"/>
    </xf>
    <xf numFmtId="167" fontId="12" fillId="0" borderId="0">
      <protection locked="0"/>
    </xf>
    <xf numFmtId="164" fontId="13" fillId="0" borderId="0">
      <protection locked="0"/>
    </xf>
    <xf numFmtId="164" fontId="13" fillId="0" borderId="0">
      <protection locked="0"/>
    </xf>
    <xf numFmtId="166" fontId="14" fillId="0" borderId="0">
      <alignment vertical="center"/>
    </xf>
    <xf numFmtId="0" fontId="2" fillId="0" borderId="0"/>
    <xf numFmtId="166" fontId="14" fillId="0" borderId="0"/>
    <xf numFmtId="9" fontId="2" fillId="0" borderId="0" applyFont="0" applyFill="0" applyBorder="0" applyAlignment="0" applyProtection="0"/>
    <xf numFmtId="164" fontId="12" fillId="0" borderId="1">
      <protection locked="0"/>
    </xf>
    <xf numFmtId="0" fontId="8" fillId="0" borderId="0"/>
    <xf numFmtId="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7" fontId="14" fillId="0" borderId="0"/>
    <xf numFmtId="3" fontId="2" fillId="0" borderId="0" applyFont="0" applyFill="0" applyBorder="0" applyAlignment="0" applyProtection="0"/>
    <xf numFmtId="174" fontId="2" fillId="0" borderId="0" applyFont="0" applyFill="0" applyBorder="0" applyAlignment="0" applyProtection="0"/>
  </cellStyleXfs>
  <cellXfs count="686">
    <xf numFmtId="37" fontId="0" fillId="0" borderId="0" xfId="0"/>
    <xf numFmtId="166" fontId="16" fillId="0" borderId="0" xfId="7" applyFont="1" applyFill="1">
      <alignment vertical="center"/>
    </xf>
    <xf numFmtId="166" fontId="16" fillId="0" borderId="2" xfId="7" applyFont="1" applyFill="1" applyBorder="1">
      <alignment vertical="center"/>
    </xf>
    <xf numFmtId="166" fontId="16" fillId="0" borderId="0" xfId="7" applyFont="1" applyFill="1" applyBorder="1">
      <alignment vertical="center"/>
    </xf>
    <xf numFmtId="166" fontId="16" fillId="0" borderId="0" xfId="7" applyFont="1" applyFill="1" applyAlignment="1">
      <alignment horizontal="centerContinuous" vertical="center"/>
    </xf>
    <xf numFmtId="166" fontId="15" fillId="0" borderId="0" xfId="7" applyFont="1" applyFill="1" applyAlignment="1" applyProtection="1">
      <alignment horizontal="centerContinuous" vertical="center"/>
    </xf>
    <xf numFmtId="166" fontId="16" fillId="0" borderId="4" xfId="7" applyFont="1" applyFill="1" applyBorder="1" applyAlignment="1" applyProtection="1">
      <alignment vertical="center"/>
    </xf>
    <xf numFmtId="166" fontId="16" fillId="0" borderId="3" xfId="7" applyFont="1" applyFill="1" applyBorder="1" applyAlignment="1" applyProtection="1">
      <alignment vertical="top"/>
    </xf>
    <xf numFmtId="37" fontId="21" fillId="0" borderId="5" xfId="0" applyFont="1" applyFill="1" applyBorder="1"/>
    <xf numFmtId="37" fontId="10" fillId="0" borderId="0" xfId="0" applyFont="1" applyFill="1" applyBorder="1"/>
    <xf numFmtId="37" fontId="22" fillId="0" borderId="0" xfId="0" applyFont="1" applyFill="1" applyBorder="1"/>
    <xf numFmtId="166" fontId="5" fillId="0" borderId="6" xfId="7" applyFont="1" applyFill="1" applyBorder="1" applyAlignment="1" applyProtection="1">
      <alignment horizontal="right" vertical="center"/>
    </xf>
    <xf numFmtId="166" fontId="24" fillId="0" borderId="3" xfId="9" applyFont="1" applyFill="1" applyBorder="1" applyAlignment="1" applyProtection="1">
      <alignment horizontal="left" vertical="center"/>
    </xf>
    <xf numFmtId="166" fontId="24" fillId="0" borderId="8" xfId="9" applyFont="1" applyFill="1" applyBorder="1" applyAlignment="1" applyProtection="1">
      <alignment horizontal="left" vertical="center"/>
    </xf>
    <xf numFmtId="166" fontId="24" fillId="0" borderId="9" xfId="9" applyFont="1" applyFill="1" applyBorder="1" applyAlignment="1" applyProtection="1">
      <alignment horizontal="left" vertical="center"/>
    </xf>
    <xf numFmtId="166" fontId="19" fillId="0" borderId="0" xfId="7" quotePrefix="1" applyFont="1" applyFill="1" applyBorder="1" applyAlignment="1" applyProtection="1">
      <alignment vertical="top"/>
    </xf>
    <xf numFmtId="0" fontId="20" fillId="0" borderId="0" xfId="8" applyFont="1" applyFill="1" applyBorder="1" applyAlignment="1">
      <alignment horizontal="centerContinuous" vertical="center"/>
    </xf>
    <xf numFmtId="0" fontId="2" fillId="0" borderId="0" xfId="8" applyFill="1" applyAlignment="1">
      <alignment horizontal="centerContinuous"/>
    </xf>
    <xf numFmtId="0" fontId="2" fillId="0" borderId="10" xfId="8" applyFill="1" applyBorder="1"/>
    <xf numFmtId="0" fontId="9" fillId="0" borderId="11" xfId="8" applyFont="1" applyFill="1" applyBorder="1" applyAlignment="1">
      <alignment horizontal="center" vertical="center" wrapText="1"/>
    </xf>
    <xf numFmtId="0" fontId="9" fillId="0" borderId="12" xfId="8" applyFont="1" applyFill="1" applyBorder="1" applyAlignment="1">
      <alignment horizontal="center" vertical="center" wrapText="1"/>
    </xf>
    <xf numFmtId="166" fontId="16" fillId="0" borderId="14" xfId="7" applyFont="1" applyFill="1" applyBorder="1" applyAlignment="1" applyProtection="1">
      <alignment horizontal="center" vertical="center"/>
    </xf>
    <xf numFmtId="166" fontId="16" fillId="0" borderId="0" xfId="7" applyFont="1" applyFill="1" applyBorder="1" applyAlignment="1" applyProtection="1">
      <alignment horizontal="right" vertical="center"/>
    </xf>
    <xf numFmtId="37" fontId="0" fillId="0" borderId="0" xfId="0" applyFill="1" applyBorder="1"/>
    <xf numFmtId="166" fontId="16" fillId="0" borderId="15" xfId="7" applyFont="1" applyFill="1" applyBorder="1" applyAlignment="1" applyProtection="1">
      <alignment horizontal="center" vertical="center"/>
    </xf>
    <xf numFmtId="37" fontId="0" fillId="0" borderId="0" xfId="0" applyFill="1"/>
    <xf numFmtId="37" fontId="3" fillId="0" borderId="13" xfId="0" applyFont="1" applyFill="1" applyBorder="1" applyAlignment="1">
      <alignment horizontal="center" vertical="center"/>
    </xf>
    <xf numFmtId="37" fontId="0" fillId="0" borderId="13" xfId="0" applyFill="1" applyBorder="1" applyAlignment="1" applyProtection="1">
      <alignment horizontal="left"/>
      <protection locked="0"/>
    </xf>
    <xf numFmtId="0" fontId="8" fillId="0" borderId="0" xfId="8" applyFont="1" applyFill="1" applyAlignment="1">
      <alignment horizontal="right"/>
    </xf>
    <xf numFmtId="37" fontId="0" fillId="0" borderId="0" xfId="0" applyFill="1" applyBorder="1" applyAlignment="1">
      <alignment horizontal="center"/>
    </xf>
    <xf numFmtId="0" fontId="8" fillId="0" borderId="0" xfId="8" applyFont="1" applyFill="1" applyBorder="1" applyAlignment="1" applyProtection="1">
      <alignment horizontal="center"/>
    </xf>
    <xf numFmtId="166" fontId="16" fillId="0" borderId="0" xfId="7" applyFont="1" applyFill="1" applyBorder="1" applyAlignment="1">
      <alignment vertical="center"/>
    </xf>
    <xf numFmtId="166" fontId="16" fillId="0" borderId="0" xfId="7" applyFont="1" applyFill="1" applyBorder="1" applyAlignment="1" applyProtection="1">
      <alignment horizontal="left" vertical="center"/>
    </xf>
    <xf numFmtId="166" fontId="16" fillId="0" borderId="10" xfId="7" applyFont="1" applyFill="1" applyBorder="1" applyAlignment="1" applyProtection="1">
      <alignment horizontal="left" vertical="center"/>
    </xf>
    <xf numFmtId="2" fontId="0" fillId="0" borderId="18" xfId="0" applyNumberFormat="1" applyFill="1" applyBorder="1" applyAlignment="1" applyProtection="1">
      <alignment horizontal="right"/>
      <protection locked="0"/>
    </xf>
    <xf numFmtId="37" fontId="0" fillId="0" borderId="18" xfId="0" applyFill="1" applyBorder="1" applyAlignment="1" applyProtection="1">
      <alignment horizontal="right"/>
    </xf>
    <xf numFmtId="2" fontId="0" fillId="0" borderId="10" xfId="0" applyNumberFormat="1" applyFill="1" applyBorder="1" applyAlignment="1" applyProtection="1">
      <alignment horizontal="right"/>
      <protection locked="0"/>
    </xf>
    <xf numFmtId="10" fontId="8" fillId="0" borderId="10" xfId="0" applyNumberFormat="1" applyFont="1" applyFill="1" applyBorder="1" applyAlignment="1">
      <alignment horizontal="right"/>
    </xf>
    <xf numFmtId="37" fontId="0" fillId="0" borderId="10" xfId="0" applyFill="1" applyBorder="1" applyAlignment="1">
      <alignment horizontal="right"/>
    </xf>
    <xf numFmtId="37" fontId="0" fillId="0" borderId="10" xfId="0" applyFill="1" applyBorder="1" applyAlignment="1" applyProtection="1">
      <alignment horizontal="right"/>
    </xf>
    <xf numFmtId="166" fontId="16" fillId="0" borderId="19" xfId="7" applyFont="1" applyFill="1" applyBorder="1" applyAlignment="1" applyProtection="1">
      <alignment vertical="center"/>
    </xf>
    <xf numFmtId="166" fontId="16" fillId="0" borderId="20" xfId="7" applyFont="1" applyFill="1" applyBorder="1" applyAlignment="1" applyProtection="1">
      <alignment vertical="center"/>
    </xf>
    <xf numFmtId="166" fontId="16" fillId="0" borderId="21" xfId="7" applyFont="1" applyFill="1" applyBorder="1" applyAlignment="1" applyProtection="1">
      <alignment horizontal="left" vertical="center"/>
    </xf>
    <xf numFmtId="166" fontId="16" fillId="0" borderId="22" xfId="7" applyFont="1" applyFill="1" applyBorder="1" applyAlignment="1" applyProtection="1">
      <alignment vertical="center"/>
    </xf>
    <xf numFmtId="10" fontId="8" fillId="0" borderId="0" xfId="0" applyNumberFormat="1" applyFont="1" applyFill="1" applyBorder="1" applyAlignment="1">
      <alignment horizontal="right"/>
    </xf>
    <xf numFmtId="37" fontId="0" fillId="0" borderId="0" xfId="0" applyFill="1" applyBorder="1" applyAlignment="1">
      <alignment horizontal="right"/>
    </xf>
    <xf numFmtId="166" fontId="16" fillId="0" borderId="23" xfId="7" applyFont="1" applyFill="1" applyBorder="1" applyAlignment="1" applyProtection="1">
      <alignment vertical="center"/>
    </xf>
    <xf numFmtId="166" fontId="16" fillId="0" borderId="14" xfId="7" applyFont="1" applyFill="1" applyBorder="1" applyAlignment="1" applyProtection="1">
      <alignment vertical="center"/>
    </xf>
    <xf numFmtId="166" fontId="16" fillId="0" borderId="21" xfId="7" applyFont="1" applyFill="1" applyBorder="1" applyAlignment="1" applyProtection="1">
      <alignment vertical="center"/>
    </xf>
    <xf numFmtId="166" fontId="16" fillId="0" borderId="24" xfId="7" applyFont="1" applyFill="1" applyBorder="1" applyAlignment="1" applyProtection="1">
      <alignment vertical="center"/>
    </xf>
    <xf numFmtId="166" fontId="16" fillId="0" borderId="24" xfId="7" applyFont="1" applyFill="1" applyBorder="1" applyAlignment="1" applyProtection="1">
      <alignment horizontal="center" vertical="center"/>
    </xf>
    <xf numFmtId="2" fontId="0" fillId="0" borderId="0" xfId="0" applyNumberFormat="1" applyFill="1" applyBorder="1" applyProtection="1">
      <protection locked="0"/>
    </xf>
    <xf numFmtId="37" fontId="8" fillId="0" borderId="0" xfId="0" applyFont="1" applyFill="1" applyBorder="1" applyAlignment="1">
      <alignment horizontal="left"/>
    </xf>
    <xf numFmtId="37" fontId="0" fillId="0" borderId="0" xfId="0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right"/>
      <protection locked="0"/>
    </xf>
    <xf numFmtId="37" fontId="0" fillId="0" borderId="0" xfId="0" applyFill="1" applyBorder="1" applyAlignment="1" applyProtection="1">
      <alignment horizontal="right"/>
    </xf>
    <xf numFmtId="37" fontId="10" fillId="0" borderId="17" xfId="0" applyFont="1" applyFill="1" applyBorder="1" applyAlignment="1" applyProtection="1">
      <alignment vertical="center"/>
      <protection locked="0"/>
    </xf>
    <xf numFmtId="166" fontId="16" fillId="0" borderId="18" xfId="7" applyFont="1" applyFill="1" applyBorder="1" applyAlignment="1" applyProtection="1">
      <alignment vertical="center"/>
    </xf>
    <xf numFmtId="37" fontId="30" fillId="0" borderId="0" xfId="0" applyFont="1" applyFill="1" applyBorder="1" applyAlignment="1" applyProtection="1">
      <alignment horizontal="left"/>
      <protection locked="0"/>
    </xf>
    <xf numFmtId="37" fontId="30" fillId="0" borderId="0" xfId="0" applyFont="1" applyFill="1" applyBorder="1"/>
    <xf numFmtId="166" fontId="15" fillId="0" borderId="0" xfId="7" applyFont="1" applyFill="1" applyAlignment="1" applyProtection="1">
      <alignment horizontal="center" vertical="center"/>
    </xf>
    <xf numFmtId="14" fontId="10" fillId="0" borderId="13" xfId="9" applyNumberFormat="1" applyFont="1" applyFill="1" applyBorder="1" applyAlignment="1" applyProtection="1">
      <alignment horizontal="left" vertical="center"/>
      <protection locked="0"/>
    </xf>
    <xf numFmtId="37" fontId="10" fillId="0" borderId="0" xfId="0" applyFont="1" applyFill="1"/>
    <xf numFmtId="37" fontId="0" fillId="0" borderId="0" xfId="0" applyFill="1" applyAlignment="1">
      <alignment horizontal="centerContinuous"/>
    </xf>
    <xf numFmtId="166" fontId="17" fillId="0" borderId="0" xfId="7" applyFont="1" applyFill="1" applyAlignment="1">
      <alignment horizontal="centerContinuous" vertical="center"/>
    </xf>
    <xf numFmtId="166" fontId="17" fillId="0" borderId="0" xfId="7" applyFont="1" applyFill="1">
      <alignment vertical="center"/>
    </xf>
    <xf numFmtId="166" fontId="14" fillId="0" borderId="0" xfId="7" applyFill="1">
      <alignment vertical="center"/>
    </xf>
    <xf numFmtId="166" fontId="17" fillId="0" borderId="13" xfId="7" applyFont="1" applyFill="1" applyBorder="1" applyAlignment="1" applyProtection="1">
      <alignment horizontal="left" vertical="center"/>
      <protection locked="0"/>
    </xf>
    <xf numFmtId="166" fontId="17" fillId="0" borderId="13" xfId="7" applyFont="1" applyFill="1" applyBorder="1" applyAlignment="1">
      <alignment horizontal="left" vertical="center"/>
    </xf>
    <xf numFmtId="166" fontId="17" fillId="0" borderId="0" xfId="7" applyFont="1" applyFill="1" applyAlignment="1">
      <alignment vertical="center"/>
    </xf>
    <xf numFmtId="166" fontId="18" fillId="0" borderId="26" xfId="7" applyFont="1" applyFill="1" applyBorder="1" applyAlignment="1">
      <alignment vertical="center"/>
    </xf>
    <xf numFmtId="166" fontId="16" fillId="0" borderId="18" xfId="7" applyFont="1" applyFill="1" applyBorder="1" applyAlignment="1" applyProtection="1">
      <alignment horizontal="centerContinuous" vertical="center"/>
      <protection locked="0"/>
    </xf>
    <xf numFmtId="166" fontId="16" fillId="0" borderId="28" xfId="7" applyFont="1" applyFill="1" applyBorder="1" applyAlignment="1" applyProtection="1">
      <alignment horizontal="centerContinuous" vertical="center"/>
      <protection locked="0"/>
    </xf>
    <xf numFmtId="37" fontId="0" fillId="0" borderId="0" xfId="0" applyFill="1" applyBorder="1" applyAlignment="1">
      <alignment horizontal="left"/>
    </xf>
    <xf numFmtId="166" fontId="16" fillId="0" borderId="29" xfId="7" applyFont="1" applyFill="1" applyBorder="1" applyAlignment="1">
      <alignment horizontal="centerContinuous" vertical="center"/>
    </xf>
    <xf numFmtId="166" fontId="16" fillId="0" borderId="30" xfId="7" applyFont="1" applyFill="1" applyBorder="1" applyAlignment="1">
      <alignment horizontal="center" vertical="center"/>
    </xf>
    <xf numFmtId="166" fontId="18" fillId="0" borderId="31" xfId="7" applyFont="1" applyFill="1" applyBorder="1" applyAlignment="1">
      <alignment vertical="center"/>
    </xf>
    <xf numFmtId="166" fontId="16" fillId="0" borderId="27" xfId="7" applyFont="1" applyFill="1" applyBorder="1" applyAlignment="1" applyProtection="1">
      <alignment horizontal="centerContinuous" vertical="center"/>
    </xf>
    <xf numFmtId="166" fontId="16" fillId="0" borderId="18" xfId="7" applyFont="1" applyFill="1" applyBorder="1" applyAlignment="1">
      <alignment horizontal="centerContinuous" vertical="center"/>
    </xf>
    <xf numFmtId="166" fontId="16" fillId="0" borderId="28" xfId="7" applyFont="1" applyFill="1" applyBorder="1" applyAlignment="1" applyProtection="1">
      <alignment horizontal="center" vertical="center"/>
    </xf>
    <xf numFmtId="37" fontId="0" fillId="0" borderId="0" xfId="0" applyFill="1" applyAlignment="1">
      <alignment vertical="center"/>
    </xf>
    <xf numFmtId="166" fontId="15" fillId="0" borderId="27" xfId="7" applyFont="1" applyFill="1" applyBorder="1" applyAlignment="1" applyProtection="1">
      <alignment horizontal="centerContinuous" vertical="center"/>
    </xf>
    <xf numFmtId="166" fontId="16" fillId="0" borderId="28" xfId="7" applyFont="1" applyFill="1" applyBorder="1" applyAlignment="1" applyProtection="1">
      <alignment horizontal="centerContinuous" vertical="center"/>
    </xf>
    <xf numFmtId="37" fontId="7" fillId="0" borderId="0" xfId="0" applyFont="1" applyFill="1" applyAlignment="1">
      <alignment vertical="justify" wrapText="1"/>
    </xf>
    <xf numFmtId="37" fontId="0" fillId="0" borderId="0" xfId="0" applyFill="1" applyAlignment="1">
      <alignment vertical="justify" wrapText="1"/>
    </xf>
    <xf numFmtId="166" fontId="17" fillId="0" borderId="0" xfId="7" applyFont="1" applyFill="1" applyAlignment="1">
      <alignment vertical="justify" wrapText="1"/>
    </xf>
    <xf numFmtId="166" fontId="17" fillId="0" borderId="0" xfId="7" applyFont="1" applyFill="1" applyAlignment="1">
      <alignment horizontal="centerContinuous" vertical="justify" wrapText="1"/>
    </xf>
    <xf numFmtId="166" fontId="17" fillId="0" borderId="0" xfId="7" applyFont="1" applyFill="1" applyAlignment="1" applyProtection="1">
      <alignment vertical="center"/>
      <protection locked="0"/>
    </xf>
    <xf numFmtId="37" fontId="4" fillId="0" borderId="0" xfId="0" applyNumberFormat="1" applyFont="1" applyFill="1" applyAlignment="1" applyProtection="1">
      <alignment horizontal="left" vertical="center"/>
    </xf>
    <xf numFmtId="37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7" fontId="3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horizontal="right"/>
    </xf>
    <xf numFmtId="37" fontId="8" fillId="0" borderId="0" xfId="0" applyFont="1" applyFill="1" applyAlignment="1">
      <alignment horizontal="right"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7" fontId="3" fillId="0" borderId="0" xfId="0" applyFont="1" applyFill="1"/>
    <xf numFmtId="3" fontId="3" fillId="0" borderId="0" xfId="0" applyNumberFormat="1" applyFont="1" applyFill="1"/>
    <xf numFmtId="166" fontId="8" fillId="0" borderId="32" xfId="7" applyFont="1" applyFill="1" applyBorder="1" applyAlignment="1" applyProtection="1">
      <alignment vertical="center"/>
    </xf>
    <xf numFmtId="170" fontId="16" fillId="2" borderId="33" xfId="7" applyNumberFormat="1" applyFont="1" applyFill="1" applyBorder="1" applyAlignment="1" applyProtection="1">
      <alignment horizontal="right" vertical="center"/>
    </xf>
    <xf numFmtId="3" fontId="14" fillId="0" borderId="0" xfId="0" applyNumberFormat="1" applyFont="1" applyFill="1"/>
    <xf numFmtId="37" fontId="14" fillId="0" borderId="0" xfId="0" applyFont="1" applyFill="1"/>
    <xf numFmtId="37" fontId="3" fillId="0" borderId="0" xfId="0" applyFont="1" applyFill="1" applyAlignment="1">
      <alignment horizontal="right" vertical="center"/>
    </xf>
    <xf numFmtId="37" fontId="3" fillId="0" borderId="3" xfId="0" applyFont="1" applyFill="1" applyBorder="1" applyAlignment="1">
      <alignment vertical="center"/>
    </xf>
    <xf numFmtId="37" fontId="3" fillId="0" borderId="37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7" fontId="3" fillId="0" borderId="37" xfId="0" applyNumberFormat="1" applyFont="1" applyFill="1" applyBorder="1" applyAlignment="1" applyProtection="1">
      <alignment vertical="center"/>
    </xf>
    <xf numFmtId="49" fontId="3" fillId="0" borderId="37" xfId="0" applyNumberFormat="1" applyFont="1" applyFill="1" applyBorder="1" applyAlignment="1">
      <alignment vertical="center"/>
    </xf>
    <xf numFmtId="37" fontId="4" fillId="0" borderId="37" xfId="0" applyNumberFormat="1" applyFont="1" applyFill="1" applyBorder="1" applyAlignment="1" applyProtection="1">
      <alignment vertical="center"/>
    </xf>
    <xf numFmtId="10" fontId="3" fillId="0" borderId="37" xfId="0" applyNumberFormat="1" applyFont="1" applyFill="1" applyBorder="1" applyAlignment="1" applyProtection="1">
      <alignment vertical="center"/>
      <protection locked="0"/>
    </xf>
    <xf numFmtId="10" fontId="3" fillId="0" borderId="37" xfId="0" applyNumberFormat="1" applyFont="1" applyFill="1" applyBorder="1" applyAlignment="1" applyProtection="1">
      <alignment vertical="center"/>
    </xf>
    <xf numFmtId="37" fontId="34" fillId="0" borderId="0" xfId="0" applyNumberFormat="1" applyFont="1" applyFill="1" applyAlignment="1" applyProtection="1">
      <alignment horizontal="left" vertical="center"/>
    </xf>
    <xf numFmtId="37" fontId="14" fillId="0" borderId="0" xfId="0" applyFont="1" applyFill="1" applyAlignment="1">
      <alignment wrapText="1"/>
    </xf>
    <xf numFmtId="37" fontId="3" fillId="0" borderId="0" xfId="0" applyNumberFormat="1" applyFont="1" applyFill="1" applyBorder="1" applyAlignment="1" applyProtection="1">
      <alignment horizontal="left" vertical="center"/>
    </xf>
    <xf numFmtId="3" fontId="14" fillId="0" borderId="0" xfId="0" applyNumberFormat="1" applyFont="1" applyFill="1" applyBorder="1"/>
    <xf numFmtId="3" fontId="3" fillId="0" borderId="0" xfId="0" applyNumberFormat="1" applyFont="1" applyFill="1" applyBorder="1" applyAlignment="1" applyProtection="1">
      <alignment horizontal="left" vertical="center"/>
    </xf>
    <xf numFmtId="37" fontId="14" fillId="0" borderId="0" xfId="0" applyFont="1" applyFill="1" applyBorder="1"/>
    <xf numFmtId="37" fontId="35" fillId="0" borderId="0" xfId="0" applyFont="1" applyFill="1"/>
    <xf numFmtId="3" fontId="35" fillId="0" borderId="0" xfId="0" applyNumberFormat="1" applyFont="1" applyFill="1"/>
    <xf numFmtId="37" fontId="3" fillId="0" borderId="39" xfId="0" applyFont="1" applyFill="1" applyBorder="1" applyAlignment="1">
      <alignment vertical="center"/>
    </xf>
    <xf numFmtId="37" fontId="9" fillId="0" borderId="0" xfId="0" applyFont="1" applyFill="1" applyAlignment="1">
      <alignment horizontal="centerContinuous"/>
    </xf>
    <xf numFmtId="37" fontId="8" fillId="0" borderId="0" xfId="0" applyFont="1" applyFill="1" applyAlignment="1">
      <alignment horizontal="centerContinuous"/>
    </xf>
    <xf numFmtId="37" fontId="8" fillId="0" borderId="0" xfId="0" applyFont="1" applyFill="1"/>
    <xf numFmtId="37" fontId="7" fillId="0" borderId="0" xfId="0" applyFont="1" applyFill="1" applyAlignment="1">
      <alignment horizontal="right"/>
    </xf>
    <xf numFmtId="166" fontId="7" fillId="0" borderId="13" xfId="7" applyFont="1" applyFill="1" applyBorder="1" applyAlignment="1" applyProtection="1">
      <alignment horizontal="left" vertical="center"/>
      <protection locked="0"/>
    </xf>
    <xf numFmtId="37" fontId="9" fillId="0" borderId="13" xfId="0" applyFont="1" applyFill="1" applyBorder="1" applyAlignment="1">
      <alignment horizontal="left"/>
    </xf>
    <xf numFmtId="37" fontId="8" fillId="0" borderId="13" xfId="0" applyFont="1" applyFill="1" applyBorder="1" applyAlignment="1">
      <alignment horizontal="left"/>
    </xf>
    <xf numFmtId="37" fontId="7" fillId="0" borderId="3" xfId="0" applyFont="1" applyFill="1" applyBorder="1" applyAlignment="1">
      <alignment horizontal="centerContinuous"/>
    </xf>
    <xf numFmtId="37" fontId="0" fillId="0" borderId="25" xfId="0" applyFill="1" applyBorder="1" applyAlignment="1">
      <alignment horizontal="centerContinuous"/>
    </xf>
    <xf numFmtId="37" fontId="7" fillId="0" borderId="0" xfId="0" applyFont="1" applyFill="1" applyAlignment="1">
      <alignment horizontal="centerContinuous"/>
    </xf>
    <xf numFmtId="37" fontId="8" fillId="0" borderId="9" xfId="0" applyFont="1" applyFill="1" applyBorder="1"/>
    <xf numFmtId="37" fontId="0" fillId="0" borderId="40" xfId="0" applyFill="1" applyBorder="1"/>
    <xf numFmtId="37" fontId="2" fillId="0" borderId="0" xfId="0" applyFont="1" applyFill="1" applyAlignment="1">
      <alignment horizontal="left"/>
    </xf>
    <xf numFmtId="37" fontId="0" fillId="0" borderId="41" xfId="0" applyFill="1" applyBorder="1" applyAlignment="1">
      <alignment horizontal="centerContinuous"/>
    </xf>
    <xf numFmtId="37" fontId="11" fillId="0" borderId="8" xfId="0" applyFont="1" applyFill="1" applyBorder="1" applyAlignment="1">
      <alignment horizontal="centerContinuous" vertical="justify"/>
    </xf>
    <xf numFmtId="37" fontId="10" fillId="0" borderId="39" xfId="0" applyFont="1" applyFill="1" applyBorder="1" applyAlignment="1">
      <alignment horizontal="centerContinuous" vertical="center"/>
    </xf>
    <xf numFmtId="37" fontId="8" fillId="0" borderId="17" xfId="0" applyFont="1" applyFill="1" applyBorder="1" applyAlignment="1" applyProtection="1">
      <alignment horizontal="right" vertical="center"/>
      <protection locked="0"/>
    </xf>
    <xf numFmtId="37" fontId="8" fillId="0" borderId="17" xfId="0" applyFont="1" applyFill="1" applyBorder="1" applyAlignment="1" applyProtection="1">
      <alignment horizontal="right"/>
      <protection locked="0"/>
    </xf>
    <xf numFmtId="37" fontId="0" fillId="0" borderId="17" xfId="0" applyFill="1" applyBorder="1" applyAlignment="1" applyProtection="1">
      <alignment horizontal="right"/>
      <protection locked="0"/>
    </xf>
    <xf numFmtId="37" fontId="20" fillId="0" borderId="17" xfId="0" applyFont="1" applyFill="1" applyBorder="1" applyAlignment="1">
      <alignment vertical="center"/>
    </xf>
    <xf numFmtId="37" fontId="10" fillId="0" borderId="17" xfId="0" applyFont="1" applyFill="1" applyBorder="1" applyAlignment="1">
      <alignment vertical="center"/>
    </xf>
    <xf numFmtId="37" fontId="8" fillId="0" borderId="17" xfId="0" applyFont="1" applyFill="1" applyBorder="1" applyProtection="1"/>
    <xf numFmtId="37" fontId="8" fillId="0" borderId="17" xfId="0" applyFont="1" applyFill="1" applyBorder="1"/>
    <xf numFmtId="37" fontId="0" fillId="0" borderId="17" xfId="0" applyFill="1" applyBorder="1"/>
    <xf numFmtId="37" fontId="8" fillId="0" borderId="17" xfId="0" applyFont="1" applyFill="1" applyBorder="1" applyProtection="1">
      <protection locked="0"/>
    </xf>
    <xf numFmtId="37" fontId="10" fillId="0" borderId="7" xfId="0" applyFont="1" applyFill="1" applyBorder="1" applyAlignment="1">
      <alignment vertical="center"/>
    </xf>
    <xf numFmtId="37" fontId="8" fillId="0" borderId="0" xfId="0" applyFont="1" applyFill="1" applyAlignment="1">
      <alignment vertical="center"/>
    </xf>
    <xf numFmtId="37" fontId="11" fillId="0" borderId="0" xfId="0" applyFont="1" applyFill="1"/>
    <xf numFmtId="37" fontId="7" fillId="0" borderId="0" xfId="0" applyFont="1" applyFill="1" applyAlignment="1">
      <alignment vertical="center"/>
    </xf>
    <xf numFmtId="37" fontId="7" fillId="0" borderId="0" xfId="0" applyFont="1" applyFill="1"/>
    <xf numFmtId="170" fontId="8" fillId="0" borderId="17" xfId="0" applyNumberFormat="1" applyFont="1" applyFill="1" applyBorder="1" applyAlignment="1" applyProtection="1">
      <alignment horizontal="right" vertical="center"/>
    </xf>
    <xf numFmtId="37" fontId="9" fillId="0" borderId="0" xfId="0" applyFont="1" applyFill="1" applyBorder="1" applyAlignment="1">
      <alignment horizontal="centerContinuous"/>
    </xf>
    <xf numFmtId="37" fontId="8" fillId="0" borderId="0" xfId="0" applyFont="1" applyFill="1" applyBorder="1" applyAlignment="1">
      <alignment horizontal="centerContinuous"/>
    </xf>
    <xf numFmtId="166" fontId="7" fillId="0" borderId="0" xfId="7" applyFont="1" applyFill="1" applyBorder="1" applyAlignment="1" applyProtection="1">
      <alignment horizontal="centerContinuous" vertical="center"/>
    </xf>
    <xf numFmtId="37" fontId="10" fillId="0" borderId="44" xfId="0" applyFont="1" applyFill="1" applyBorder="1"/>
    <xf numFmtId="37" fontId="10" fillId="0" borderId="45" xfId="0" applyFont="1" applyFill="1" applyBorder="1"/>
    <xf numFmtId="37" fontId="21" fillId="0" borderId="45" xfId="0" applyFont="1" applyFill="1" applyBorder="1" applyAlignment="1">
      <alignment vertical="center"/>
    </xf>
    <xf numFmtId="37" fontId="7" fillId="0" borderId="46" xfId="0" applyFont="1" applyFill="1" applyBorder="1" applyAlignment="1">
      <alignment horizontal="center" vertical="center" wrapText="1"/>
    </xf>
    <xf numFmtId="37" fontId="10" fillId="0" borderId="47" xfId="0" applyFont="1" applyFill="1" applyBorder="1" applyAlignment="1">
      <alignment horizontal="right"/>
    </xf>
    <xf numFmtId="37" fontId="10" fillId="0" borderId="5" xfId="0" applyFont="1" applyFill="1" applyBorder="1"/>
    <xf numFmtId="169" fontId="10" fillId="0" borderId="47" xfId="0" applyNumberFormat="1" applyFont="1" applyFill="1" applyBorder="1" applyAlignment="1" applyProtection="1">
      <alignment horizontal="right"/>
      <protection locked="0"/>
    </xf>
    <xf numFmtId="37" fontId="10" fillId="0" borderId="48" xfId="0" applyFont="1" applyFill="1" applyBorder="1"/>
    <xf numFmtId="37" fontId="10" fillId="0" borderId="13" xfId="0" applyFont="1" applyFill="1" applyBorder="1"/>
    <xf numFmtId="169" fontId="10" fillId="0" borderId="47" xfId="0" applyNumberFormat="1" applyFont="1" applyFill="1" applyBorder="1" applyAlignment="1">
      <alignment horizontal="right"/>
    </xf>
    <xf numFmtId="37" fontId="10" fillId="0" borderId="0" xfId="0" applyFont="1" applyFill="1" applyBorder="1" applyAlignment="1">
      <alignment horizontal="right"/>
    </xf>
    <xf numFmtId="37" fontId="10" fillId="0" borderId="13" xfId="0" applyFont="1" applyFill="1" applyBorder="1" applyProtection="1">
      <protection locked="0"/>
    </xf>
    <xf numFmtId="37" fontId="10" fillId="0" borderId="50" xfId="0" applyFont="1" applyFill="1" applyBorder="1"/>
    <xf numFmtId="169" fontId="10" fillId="0" borderId="51" xfId="0" applyNumberFormat="1" applyFont="1" applyFill="1" applyBorder="1" applyAlignment="1" applyProtection="1">
      <alignment horizontal="right"/>
      <protection locked="0"/>
    </xf>
    <xf numFmtId="0" fontId="20" fillId="0" borderId="0" xfId="8" applyFont="1" applyFill="1" applyAlignment="1">
      <alignment horizontal="centerContinuous"/>
    </xf>
    <xf numFmtId="0" fontId="2" fillId="0" borderId="0" xfId="8" applyFill="1"/>
    <xf numFmtId="0" fontId="2" fillId="0" borderId="13" xfId="8" applyFill="1" applyBorder="1" applyAlignment="1">
      <alignment horizontal="centerContinuous"/>
    </xf>
    <xf numFmtId="0" fontId="9" fillId="0" borderId="52" xfId="8" applyFont="1" applyFill="1" applyBorder="1" applyAlignment="1">
      <alignment vertical="center"/>
    </xf>
    <xf numFmtId="0" fontId="9" fillId="0" borderId="53" xfId="8" applyFont="1" applyFill="1" applyBorder="1"/>
    <xf numFmtId="0" fontId="2" fillId="0" borderId="54" xfId="8" applyFill="1" applyBorder="1" applyAlignment="1">
      <alignment horizontal="center"/>
    </xf>
    <xf numFmtId="0" fontId="8" fillId="0" borderId="54" xfId="8" applyFont="1" applyFill="1" applyBorder="1" applyAlignment="1">
      <alignment horizontal="left" vertical="center" wrapText="1"/>
    </xf>
    <xf numFmtId="0" fontId="8" fillId="0" borderId="0" xfId="8" applyFont="1" applyFill="1" applyAlignment="1">
      <alignment horizontal="center"/>
    </xf>
    <xf numFmtId="0" fontId="2" fillId="0" borderId="0" xfId="8" applyFill="1" applyAlignment="1">
      <alignment horizontal="center"/>
    </xf>
    <xf numFmtId="0" fontId="8" fillId="0" borderId="4" xfId="8" applyFont="1" applyFill="1" applyBorder="1" applyAlignment="1">
      <alignment vertical="top"/>
    </xf>
    <xf numFmtId="0" fontId="8" fillId="0" borderId="37" xfId="8" applyFont="1" applyFill="1" applyBorder="1" applyAlignment="1">
      <alignment vertical="center" wrapText="1"/>
    </xf>
    <xf numFmtId="0" fontId="8" fillId="0" borderId="0" xfId="8" applyFont="1" applyFill="1"/>
    <xf numFmtId="0" fontId="8" fillId="0" borderId="17" xfId="8" applyFont="1" applyFill="1" applyBorder="1" applyAlignment="1">
      <alignment vertical="top" wrapText="1"/>
    </xf>
    <xf numFmtId="0" fontId="8" fillId="0" borderId="54" xfId="8" applyFont="1" applyFill="1" applyBorder="1" applyAlignment="1">
      <alignment vertical="top" wrapText="1"/>
    </xf>
    <xf numFmtId="0" fontId="8" fillId="0" borderId="4" xfId="8" applyFont="1" applyFill="1" applyBorder="1" applyAlignment="1">
      <alignment vertical="top" wrapText="1"/>
    </xf>
    <xf numFmtId="0" fontId="8" fillId="0" borderId="6" xfId="8" applyFont="1" applyFill="1" applyBorder="1" applyAlignment="1">
      <alignment vertical="top"/>
    </xf>
    <xf numFmtId="0" fontId="8" fillId="0" borderId="0" xfId="8" applyFont="1" applyFill="1" applyAlignment="1">
      <alignment wrapText="1"/>
    </xf>
    <xf numFmtId="0" fontId="8" fillId="0" borderId="0" xfId="8" applyFont="1" applyFill="1" applyBorder="1"/>
    <xf numFmtId="0" fontId="28" fillId="0" borderId="38" xfId="8" applyFont="1" applyFill="1" applyBorder="1" applyAlignment="1">
      <alignment wrapText="1"/>
    </xf>
    <xf numFmtId="0" fontId="8" fillId="0" borderId="38" xfId="8" applyFont="1" applyFill="1" applyBorder="1" applyAlignment="1"/>
    <xf numFmtId="0" fontId="8" fillId="0" borderId="39" xfId="8" applyFont="1" applyFill="1" applyBorder="1" applyAlignment="1"/>
    <xf numFmtId="0" fontId="8" fillId="0" borderId="0" xfId="8" applyFont="1" applyFill="1" applyBorder="1" applyAlignment="1">
      <alignment horizontal="centerContinuous"/>
    </xf>
    <xf numFmtId="0" fontId="8" fillId="0" borderId="7" xfId="8" applyFont="1" applyFill="1" applyBorder="1" applyAlignment="1"/>
    <xf numFmtId="0" fontId="18" fillId="0" borderId="6" xfId="8" applyFont="1" applyFill="1" applyBorder="1" applyAlignment="1">
      <alignment horizontal="centerContinuous"/>
    </xf>
    <xf numFmtId="13" fontId="18" fillId="0" borderId="54" xfId="8" applyNumberFormat="1" applyFont="1" applyFill="1" applyBorder="1" applyAlignment="1">
      <alignment horizontal="centerContinuous"/>
    </xf>
    <xf numFmtId="0" fontId="8" fillId="0" borderId="0" xfId="8" applyFont="1" applyFill="1" applyBorder="1" applyAlignment="1"/>
    <xf numFmtId="0" fontId="8" fillId="0" borderId="9" xfId="8" applyFont="1" applyFill="1" applyBorder="1" applyAlignment="1"/>
    <xf numFmtId="0" fontId="8" fillId="0" borderId="13" xfId="8" applyFont="1" applyFill="1" applyBorder="1" applyAlignment="1"/>
    <xf numFmtId="0" fontId="8" fillId="0" borderId="40" xfId="8" applyFont="1" applyFill="1" applyBorder="1" applyAlignment="1"/>
    <xf numFmtId="37" fontId="0" fillId="0" borderId="0" xfId="0" applyFill="1" applyAlignment="1">
      <alignment horizontal="left"/>
    </xf>
    <xf numFmtId="166" fontId="17" fillId="0" borderId="0" xfId="7" applyFont="1" applyFill="1" applyAlignment="1" applyProtection="1">
      <alignment horizontal="left" vertical="center"/>
    </xf>
    <xf numFmtId="37" fontId="10" fillId="0" borderId="0" xfId="0" applyFont="1" applyFill="1" applyAlignment="1"/>
    <xf numFmtId="37" fontId="10" fillId="0" borderId="0" xfId="0" applyFont="1" applyFill="1" applyAlignment="1">
      <alignment horizontal="centerContinuous" wrapText="1"/>
    </xf>
    <xf numFmtId="37" fontId="10" fillId="0" borderId="0" xfId="0" applyFont="1" applyFill="1" applyAlignment="1">
      <alignment horizontal="centerContinuous"/>
    </xf>
    <xf numFmtId="37" fontId="8" fillId="0" borderId="0" xfId="0" applyFont="1" applyFill="1" applyProtection="1">
      <protection locked="0"/>
    </xf>
    <xf numFmtId="37" fontId="30" fillId="0" borderId="0" xfId="0" applyFont="1" applyFill="1"/>
    <xf numFmtId="37" fontId="11" fillId="0" borderId="43" xfId="0" applyFont="1" applyFill="1" applyBorder="1" applyAlignment="1">
      <alignment horizontal="center" vertical="center"/>
    </xf>
    <xf numFmtId="37" fontId="11" fillId="0" borderId="42" xfId="0" applyFont="1" applyFill="1" applyBorder="1" applyAlignment="1">
      <alignment horizontal="center" vertical="center"/>
    </xf>
    <xf numFmtId="37" fontId="11" fillId="0" borderId="42" xfId="0" applyFont="1" applyFill="1" applyBorder="1" applyAlignment="1">
      <alignment horizontal="center" vertical="center" wrapText="1"/>
    </xf>
    <xf numFmtId="37" fontId="11" fillId="0" borderId="55" xfId="0" applyFont="1" applyFill="1" applyBorder="1" applyAlignment="1">
      <alignment horizontal="center" vertical="center" wrapText="1"/>
    </xf>
    <xf numFmtId="37" fontId="11" fillId="0" borderId="0" xfId="0" applyFont="1" applyFill="1" applyBorder="1"/>
    <xf numFmtId="37" fontId="7" fillId="0" borderId="0" xfId="0" applyFont="1" applyFill="1" applyBorder="1"/>
    <xf numFmtId="37" fontId="30" fillId="0" borderId="6" xfId="0" applyFont="1" applyFill="1" applyBorder="1"/>
    <xf numFmtId="37" fontId="30" fillId="0" borderId="17" xfId="0" applyFont="1" applyFill="1" applyBorder="1"/>
    <xf numFmtId="37" fontId="30" fillId="0" borderId="13" xfId="0" applyFont="1" applyFill="1" applyBorder="1"/>
    <xf numFmtId="37" fontId="27" fillId="0" borderId="37" xfId="0" applyNumberFormat="1" applyFont="1" applyFill="1" applyBorder="1" applyAlignment="1" applyProtection="1">
      <alignment horizontal="left" vertical="center"/>
    </xf>
    <xf numFmtId="166" fontId="16" fillId="0" borderId="31" xfId="7" quotePrefix="1" applyFont="1" applyFill="1" applyBorder="1" applyAlignment="1" applyProtection="1">
      <alignment horizontal="left" vertical="center"/>
    </xf>
    <xf numFmtId="37" fontId="32" fillId="0" borderId="17" xfId="0" applyFont="1" applyFill="1" applyBorder="1" applyAlignment="1">
      <alignment horizontal="center" vertical="center" wrapText="1"/>
    </xf>
    <xf numFmtId="37" fontId="32" fillId="0" borderId="7" xfId="0" applyFont="1" applyFill="1" applyBorder="1" applyAlignment="1">
      <alignment horizontal="centerContinuous"/>
    </xf>
    <xf numFmtId="37" fontId="38" fillId="0" borderId="0" xfId="0" applyFont="1" applyFill="1" applyBorder="1" applyAlignment="1">
      <alignment horizontal="right" vertical="center"/>
    </xf>
    <xf numFmtId="37" fontId="3" fillId="0" borderId="0" xfId="0" applyFont="1" applyFill="1" applyBorder="1" applyAlignment="1" applyProtection="1">
      <alignment vertical="center"/>
      <protection locked="0"/>
    </xf>
    <xf numFmtId="14" fontId="3" fillId="0" borderId="0" xfId="0" applyNumberFormat="1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>
      <alignment vertical="center"/>
    </xf>
    <xf numFmtId="3" fontId="24" fillId="0" borderId="0" xfId="9" applyNumberFormat="1" applyFont="1" applyFill="1" applyBorder="1" applyAlignment="1" applyProtection="1">
      <alignment horizontal="right" vertical="center"/>
      <protection locked="0"/>
    </xf>
    <xf numFmtId="37" fontId="32" fillId="0" borderId="17" xfId="0" applyFont="1" applyFill="1" applyBorder="1" applyAlignment="1" applyProtection="1">
      <alignment horizontal="center" vertical="center" wrapText="1"/>
    </xf>
    <xf numFmtId="37" fontId="8" fillId="0" borderId="6" xfId="0" applyFont="1" applyFill="1" applyBorder="1"/>
    <xf numFmtId="170" fontId="8" fillId="0" borderId="6" xfId="0" applyNumberFormat="1" applyFont="1" applyFill="1" applyBorder="1" applyAlignment="1" applyProtection="1">
      <alignment horizontal="right" vertical="center"/>
    </xf>
    <xf numFmtId="37" fontId="8" fillId="0" borderId="6" xfId="0" applyFont="1" applyFill="1" applyBorder="1" applyProtection="1">
      <protection locked="0"/>
    </xf>
    <xf numFmtId="37" fontId="8" fillId="0" borderId="29" xfId="0" applyFont="1" applyFill="1" applyBorder="1" applyProtection="1"/>
    <xf numFmtId="37" fontId="8" fillId="0" borderId="29" xfId="0" applyFont="1" applyFill="1" applyBorder="1"/>
    <xf numFmtId="37" fontId="8" fillId="0" borderId="39" xfId="0" applyFont="1" applyFill="1" applyBorder="1" applyProtection="1"/>
    <xf numFmtId="37" fontId="8" fillId="0" borderId="13" xfId="0" applyFont="1" applyFill="1" applyBorder="1"/>
    <xf numFmtId="37" fontId="0" fillId="0" borderId="13" xfId="0" applyFill="1" applyBorder="1"/>
    <xf numFmtId="37" fontId="10" fillId="0" borderId="0" xfId="0" applyFont="1" applyFill="1" applyAlignment="1">
      <alignment horizontal="right"/>
    </xf>
    <xf numFmtId="37" fontId="40" fillId="0" borderId="0" xfId="0" applyFont="1" applyFill="1" applyAlignment="1">
      <alignment vertical="center"/>
    </xf>
    <xf numFmtId="10" fontId="0" fillId="0" borderId="0" xfId="10" applyNumberFormat="1" applyFont="1" applyFill="1" applyBorder="1" applyAlignment="1" applyProtection="1">
      <alignment horizontal="center"/>
    </xf>
    <xf numFmtId="166" fontId="16" fillId="0" borderId="24" xfId="7" applyFont="1" applyFill="1" applyBorder="1" applyAlignment="1" applyProtection="1">
      <alignment horizontal="left" vertical="center"/>
    </xf>
    <xf numFmtId="37" fontId="11" fillId="0" borderId="55" xfId="0" applyFont="1" applyFill="1" applyBorder="1" applyAlignment="1">
      <alignment horizontal="center" vertical="center" shrinkToFit="1"/>
    </xf>
    <xf numFmtId="170" fontId="16" fillId="2" borderId="9" xfId="7" applyNumberFormat="1" applyFont="1" applyFill="1" applyBorder="1" applyAlignment="1" applyProtection="1">
      <alignment horizontal="right" vertical="center"/>
    </xf>
    <xf numFmtId="37" fontId="10" fillId="0" borderId="17" xfId="0" applyFont="1" applyFill="1" applyBorder="1"/>
    <xf numFmtId="37" fontId="10" fillId="0" borderId="4" xfId="0" applyFont="1" applyFill="1" applyBorder="1"/>
    <xf numFmtId="37" fontId="10" fillId="0" borderId="54" xfId="0" applyFont="1" applyFill="1" applyBorder="1"/>
    <xf numFmtId="37" fontId="10" fillId="0" borderId="6" xfId="0" applyFont="1" applyFill="1" applyBorder="1"/>
    <xf numFmtId="14" fontId="32" fillId="0" borderId="13" xfId="0" applyNumberFormat="1" applyFont="1" applyFill="1" applyBorder="1" applyAlignment="1" applyProtection="1">
      <alignment horizontal="centerContinuous"/>
      <protection locked="0"/>
    </xf>
    <xf numFmtId="14" fontId="7" fillId="0" borderId="13" xfId="0" applyNumberFormat="1" applyFont="1" applyFill="1" applyBorder="1" applyAlignment="1" applyProtection="1">
      <alignment horizontal="centerContinuous"/>
      <protection locked="0"/>
    </xf>
    <xf numFmtId="37" fontId="36" fillId="0" borderId="0" xfId="0" applyFont="1" applyFill="1"/>
    <xf numFmtId="37" fontId="8" fillId="0" borderId="50" xfId="0" applyFont="1" applyFill="1" applyBorder="1" applyAlignment="1">
      <alignment horizontal="centerContinuous"/>
    </xf>
    <xf numFmtId="169" fontId="10" fillId="0" borderId="58" xfId="0" applyNumberFormat="1" applyFont="1" applyFill="1" applyBorder="1" applyAlignment="1" applyProtection="1">
      <alignment horizontal="right"/>
      <protection locked="0"/>
    </xf>
    <xf numFmtId="37" fontId="10" fillId="0" borderId="59" xfId="0" applyFont="1" applyFill="1" applyBorder="1" applyAlignment="1">
      <alignment horizontal="right"/>
    </xf>
    <xf numFmtId="169" fontId="10" fillId="0" borderId="60" xfId="0" applyNumberFormat="1" applyFont="1" applyFill="1" applyBorder="1" applyAlignment="1" applyProtection="1">
      <alignment horizontal="right"/>
      <protection locked="0"/>
    </xf>
    <xf numFmtId="169" fontId="10" fillId="0" borderId="60" xfId="0" applyNumberFormat="1" applyFont="1" applyFill="1" applyBorder="1" applyAlignment="1">
      <alignment horizontal="right"/>
    </xf>
    <xf numFmtId="37" fontId="11" fillId="0" borderId="61" xfId="0" applyFont="1" applyFill="1" applyBorder="1" applyAlignment="1">
      <alignment horizontal="center" vertical="center" wrapText="1"/>
    </xf>
    <xf numFmtId="166" fontId="15" fillId="0" borderId="0" xfId="7" applyFont="1" applyFill="1" applyBorder="1" applyAlignment="1" applyProtection="1">
      <alignment vertical="center"/>
    </xf>
    <xf numFmtId="166" fontId="5" fillId="0" borderId="0" xfId="7" applyFont="1" applyFill="1" applyBorder="1" applyAlignment="1" applyProtection="1">
      <alignment horizontal="center" vertical="center"/>
    </xf>
    <xf numFmtId="166" fontId="18" fillId="0" borderId="0" xfId="7" applyFont="1" applyFill="1" applyBorder="1" applyAlignment="1">
      <alignment vertical="center"/>
    </xf>
    <xf numFmtId="166" fontId="16" fillId="0" borderId="0" xfId="7" applyFont="1" applyFill="1" applyBorder="1" applyAlignment="1" applyProtection="1">
      <alignment horizontal="center" vertical="center"/>
    </xf>
    <xf numFmtId="166" fontId="14" fillId="0" borderId="0" xfId="7" applyFill="1" applyBorder="1">
      <alignment vertical="center"/>
    </xf>
    <xf numFmtId="166" fontId="16" fillId="0" borderId="0" xfId="7" applyFont="1" applyFill="1" applyBorder="1" applyAlignment="1" applyProtection="1">
      <alignment vertical="center"/>
    </xf>
    <xf numFmtId="166" fontId="16" fillId="0" borderId="0" xfId="7" applyFont="1" applyFill="1" applyBorder="1" applyAlignment="1" applyProtection="1">
      <alignment vertical="center"/>
      <protection locked="0"/>
    </xf>
    <xf numFmtId="170" fontId="16" fillId="0" borderId="0" xfId="7" applyNumberFormat="1" applyFont="1" applyFill="1" applyBorder="1" applyAlignment="1" applyProtection="1">
      <alignment horizontal="right" vertical="center"/>
    </xf>
    <xf numFmtId="166" fontId="17" fillId="0" borderId="0" xfId="7" applyFont="1" applyFill="1" applyBorder="1" applyAlignment="1" applyProtection="1">
      <alignment horizontal="right" vertical="center"/>
    </xf>
    <xf numFmtId="37" fontId="0" fillId="0" borderId="0" xfId="0" applyFill="1" applyBorder="1" applyAlignment="1">
      <alignment horizontal="center" shrinkToFit="1"/>
    </xf>
    <xf numFmtId="0" fontId="8" fillId="0" borderId="0" xfId="12" applyNumberFormat="1" applyProtection="1">
      <protection locked="0"/>
    </xf>
    <xf numFmtId="166" fontId="7" fillId="0" borderId="0" xfId="7" applyFont="1" applyFill="1" applyAlignment="1" applyProtection="1">
      <alignment horizontal="right" vertical="center"/>
    </xf>
    <xf numFmtId="37" fontId="43" fillId="0" borderId="0" xfId="0" applyFont="1" applyFill="1" applyBorder="1" applyAlignment="1" applyProtection="1">
      <alignment horizontal="left"/>
      <protection locked="0"/>
    </xf>
    <xf numFmtId="37" fontId="42" fillId="0" borderId="0" xfId="0" applyFont="1" applyFill="1"/>
    <xf numFmtId="37" fontId="11" fillId="0" borderId="70" xfId="0" applyFont="1" applyFill="1" applyBorder="1" applyAlignment="1">
      <alignment horizontal="center" vertical="center" wrapText="1"/>
    </xf>
    <xf numFmtId="37" fontId="43" fillId="0" borderId="6" xfId="0" applyFont="1" applyFill="1" applyBorder="1"/>
    <xf numFmtId="37" fontId="30" fillId="0" borderId="72" xfId="0" applyFont="1" applyFill="1" applyBorder="1" applyAlignment="1">
      <alignment wrapText="1"/>
    </xf>
    <xf numFmtId="37" fontId="30" fillId="0" borderId="54" xfId="0" applyFont="1" applyFill="1" applyBorder="1" applyAlignment="1">
      <alignment wrapText="1"/>
    </xf>
    <xf numFmtId="37" fontId="30" fillId="0" borderId="72" xfId="0" applyFont="1" applyFill="1" applyBorder="1"/>
    <xf numFmtId="37" fontId="30" fillId="0" borderId="54" xfId="0" applyFont="1" applyFill="1" applyBorder="1"/>
    <xf numFmtId="37" fontId="43" fillId="0" borderId="72" xfId="0" applyFont="1" applyFill="1" applyBorder="1"/>
    <xf numFmtId="37" fontId="43" fillId="0" borderId="54" xfId="0" applyFont="1" applyFill="1" applyBorder="1"/>
    <xf numFmtId="37" fontId="30" fillId="0" borderId="73" xfId="0" applyFont="1" applyFill="1" applyBorder="1" applyAlignment="1">
      <alignment wrapText="1"/>
    </xf>
    <xf numFmtId="37" fontId="30" fillId="0" borderId="74" xfId="0" applyFont="1" applyFill="1" applyBorder="1" applyAlignment="1">
      <alignment wrapText="1"/>
    </xf>
    <xf numFmtId="37" fontId="30" fillId="0" borderId="75" xfId="0" applyFont="1" applyFill="1" applyBorder="1" applyAlignment="1">
      <alignment wrapText="1"/>
    </xf>
    <xf numFmtId="37" fontId="30" fillId="0" borderId="76" xfId="0" applyFont="1" applyFill="1" applyBorder="1" applyAlignment="1">
      <alignment wrapText="1"/>
    </xf>
    <xf numFmtId="37" fontId="30" fillId="0" borderId="77" xfId="0" applyFont="1" applyFill="1" applyBorder="1" applyAlignment="1">
      <alignment wrapText="1"/>
    </xf>
    <xf numFmtId="37" fontId="30" fillId="0" borderId="78" xfId="0" applyFont="1" applyFill="1" applyBorder="1" applyAlignment="1">
      <alignment wrapText="1"/>
    </xf>
    <xf numFmtId="37" fontId="43" fillId="0" borderId="78" xfId="0" applyFont="1" applyFill="1" applyBorder="1"/>
    <xf numFmtId="37" fontId="30" fillId="0" borderId="78" xfId="0" applyFont="1" applyFill="1" applyBorder="1"/>
    <xf numFmtId="37" fontId="30" fillId="0" borderId="79" xfId="0" applyFont="1" applyFill="1" applyBorder="1" applyAlignment="1">
      <alignment wrapText="1"/>
    </xf>
    <xf numFmtId="37" fontId="43" fillId="0" borderId="71" xfId="0" applyFont="1" applyFill="1" applyBorder="1"/>
    <xf numFmtId="37" fontId="30" fillId="0" borderId="71" xfId="0" applyFont="1" applyFill="1" applyBorder="1"/>
    <xf numFmtId="37" fontId="43" fillId="0" borderId="17" xfId="0" applyFont="1" applyFill="1" applyBorder="1"/>
    <xf numFmtId="37" fontId="43" fillId="0" borderId="81" xfId="0" applyFont="1" applyFill="1" applyBorder="1"/>
    <xf numFmtId="37" fontId="30" fillId="0" borderId="81" xfId="0" applyFont="1" applyFill="1" applyBorder="1"/>
    <xf numFmtId="37" fontId="43" fillId="0" borderId="0" xfId="0" applyFont="1" applyFill="1" applyBorder="1" applyAlignment="1" applyProtection="1">
      <alignment horizontal="right"/>
      <protection locked="0"/>
    </xf>
    <xf numFmtId="37" fontId="43" fillId="0" borderId="7" xfId="0" applyFont="1" applyFill="1" applyBorder="1" applyAlignment="1">
      <alignment horizontal="center"/>
    </xf>
    <xf numFmtId="37" fontId="43" fillId="0" borderId="82" xfId="0" applyFont="1" applyFill="1" applyBorder="1" applyAlignment="1">
      <alignment horizontal="center"/>
    </xf>
    <xf numFmtId="37" fontId="43" fillId="0" borderId="71" xfId="0" applyFont="1" applyFill="1" applyBorder="1" applyAlignment="1">
      <alignment horizontal="center"/>
    </xf>
    <xf numFmtId="37" fontId="7" fillId="0" borderId="80" xfId="0" applyFont="1" applyFill="1" applyBorder="1" applyAlignment="1">
      <alignment horizontal="right" wrapText="1"/>
    </xf>
    <xf numFmtId="37" fontId="7" fillId="0" borderId="47" xfId="0" applyFont="1" applyFill="1" applyBorder="1" applyAlignment="1">
      <alignment horizontal="right" wrapText="1"/>
    </xf>
    <xf numFmtId="37" fontId="7" fillId="0" borderId="51" xfId="0" applyFont="1" applyFill="1" applyBorder="1" applyAlignment="1">
      <alignment horizontal="right" wrapText="1"/>
    </xf>
    <xf numFmtId="37" fontId="20" fillId="0" borderId="5" xfId="0" applyFont="1" applyFill="1" applyBorder="1"/>
    <xf numFmtId="37" fontId="20" fillId="0" borderId="49" xfId="0" applyFont="1" applyFill="1" applyBorder="1"/>
    <xf numFmtId="37" fontId="8" fillId="0" borderId="60" xfId="0" applyFont="1" applyFill="1" applyBorder="1"/>
    <xf numFmtId="37" fontId="8" fillId="0" borderId="83" xfId="0" applyFont="1" applyFill="1" applyBorder="1"/>
    <xf numFmtId="37" fontId="8" fillId="0" borderId="84" xfId="0" applyFont="1" applyFill="1" applyBorder="1"/>
    <xf numFmtId="37" fontId="7" fillId="0" borderId="61" xfId="0" applyFont="1" applyFill="1" applyBorder="1" applyAlignment="1">
      <alignment horizontal="center"/>
    </xf>
    <xf numFmtId="37" fontId="10" fillId="0" borderId="5" xfId="0" applyFont="1" applyFill="1" applyBorder="1" applyAlignment="1">
      <alignment horizontal="centerContinuous"/>
    </xf>
    <xf numFmtId="37" fontId="7" fillId="0" borderId="5" xfId="0" applyFont="1" applyFill="1" applyBorder="1" applyAlignment="1">
      <alignment horizontal="center"/>
    </xf>
    <xf numFmtId="14" fontId="10" fillId="0" borderId="5" xfId="0" applyNumberFormat="1" applyFont="1" applyFill="1" applyBorder="1" applyProtection="1">
      <protection locked="0"/>
    </xf>
    <xf numFmtId="37" fontId="8" fillId="0" borderId="85" xfId="0" applyFont="1" applyFill="1" applyBorder="1"/>
    <xf numFmtId="37" fontId="7" fillId="0" borderId="60" xfId="0" applyFont="1" applyFill="1" applyBorder="1" applyAlignment="1">
      <alignment horizontal="centerContinuous"/>
    </xf>
    <xf numFmtId="14" fontId="10" fillId="0" borderId="0" xfId="0" applyNumberFormat="1" applyFont="1" applyFill="1" applyBorder="1" applyProtection="1">
      <protection locked="0"/>
    </xf>
    <xf numFmtId="3" fontId="10" fillId="0" borderId="60" xfId="0" applyNumberFormat="1" applyFont="1" applyFill="1" applyBorder="1" applyProtection="1">
      <protection locked="0"/>
    </xf>
    <xf numFmtId="37" fontId="7" fillId="0" borderId="0" xfId="0" applyFont="1" applyFill="1" applyBorder="1" applyAlignment="1">
      <alignment wrapText="1"/>
    </xf>
    <xf numFmtId="37" fontId="3" fillId="0" borderId="7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3" fontId="3" fillId="0" borderId="7" xfId="0" applyNumberFormat="1" applyFont="1" applyFill="1" applyBorder="1" applyAlignment="1">
      <alignment vertical="center"/>
    </xf>
    <xf numFmtId="37" fontId="41" fillId="0" borderId="62" xfId="0" applyNumberFormat="1" applyFont="1" applyFill="1" applyBorder="1" applyAlignment="1" applyProtection="1">
      <alignment vertical="center"/>
    </xf>
    <xf numFmtId="37" fontId="41" fillId="0" borderId="70" xfId="0" applyFont="1" applyFill="1" applyBorder="1" applyAlignment="1">
      <alignment vertical="center"/>
    </xf>
    <xf numFmtId="37" fontId="41" fillId="0" borderId="63" xfId="0" applyNumberFormat="1" applyFont="1" applyFill="1" applyBorder="1" applyAlignment="1" applyProtection="1">
      <alignment vertical="center"/>
    </xf>
    <xf numFmtId="37" fontId="41" fillId="0" borderId="63" xfId="0" applyFont="1" applyFill="1" applyBorder="1" applyAlignment="1">
      <alignment vertical="center"/>
    </xf>
    <xf numFmtId="170" fontId="8" fillId="0" borderId="0" xfId="7" applyNumberFormat="1" applyFont="1" applyFill="1" applyBorder="1" applyAlignment="1" applyProtection="1">
      <alignment horizontal="left" vertical="center"/>
    </xf>
    <xf numFmtId="37" fontId="8" fillId="0" borderId="65" xfId="0" applyNumberFormat="1" applyFont="1" applyFill="1" applyBorder="1" applyAlignment="1" applyProtection="1">
      <alignment vertical="center"/>
    </xf>
    <xf numFmtId="37" fontId="3" fillId="0" borderId="89" xfId="0" applyFont="1" applyFill="1" applyBorder="1" applyAlignment="1">
      <alignment vertical="center"/>
    </xf>
    <xf numFmtId="37" fontId="3" fillId="0" borderId="66" xfId="0" applyFont="1" applyFill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3" fontId="3" fillId="0" borderId="74" xfId="0" applyNumberFormat="1" applyFont="1" applyFill="1" applyBorder="1" applyAlignment="1" applyProtection="1">
      <alignment vertical="center"/>
    </xf>
    <xf numFmtId="37" fontId="3" fillId="0" borderId="90" xfId="0" applyNumberFormat="1" applyFont="1" applyFill="1" applyBorder="1" applyAlignment="1" applyProtection="1">
      <alignment vertical="center"/>
    </xf>
    <xf numFmtId="3" fontId="3" fillId="0" borderId="91" xfId="0" applyNumberFormat="1" applyFont="1" applyFill="1" applyBorder="1" applyAlignment="1" applyProtection="1">
      <alignment vertical="center"/>
    </xf>
    <xf numFmtId="37" fontId="8" fillId="0" borderId="5" xfId="0" applyNumberFormat="1" applyFont="1" applyFill="1" applyBorder="1" applyAlignment="1" applyProtection="1">
      <alignment vertical="center"/>
    </xf>
    <xf numFmtId="3" fontId="3" fillId="0" borderId="76" xfId="0" applyNumberFormat="1" applyFont="1" applyFill="1" applyBorder="1" applyAlignment="1" applyProtection="1">
      <alignment vertical="center"/>
    </xf>
    <xf numFmtId="37" fontId="3" fillId="0" borderId="5" xfId="0" applyFont="1" applyFill="1" applyBorder="1" applyAlignment="1">
      <alignment vertical="center"/>
    </xf>
    <xf numFmtId="37" fontId="3" fillId="0" borderId="92" xfId="0" applyFont="1" applyFill="1" applyBorder="1" applyAlignment="1">
      <alignment vertical="center"/>
    </xf>
    <xf numFmtId="37" fontId="3" fillId="0" borderId="88" xfId="0" applyNumberFormat="1" applyFont="1" applyFill="1" applyBorder="1" applyAlignment="1" applyProtection="1">
      <alignment vertical="center" wrapText="1"/>
    </xf>
    <xf numFmtId="37" fontId="3" fillId="0" borderId="87" xfId="0" applyFont="1" applyFill="1" applyBorder="1" applyAlignment="1">
      <alignment vertical="center" wrapText="1"/>
    </xf>
    <xf numFmtId="3" fontId="3" fillId="0" borderId="62" xfId="0" applyNumberFormat="1" applyFont="1" applyFill="1" applyBorder="1" applyAlignment="1" applyProtection="1">
      <alignment horizontal="center" vertical="center"/>
    </xf>
    <xf numFmtId="3" fontId="3" fillId="0" borderId="55" xfId="0" applyNumberFormat="1" applyFont="1" applyFill="1" applyBorder="1" applyAlignment="1" applyProtection="1">
      <alignment horizontal="center" vertical="center"/>
    </xf>
    <xf numFmtId="37" fontId="3" fillId="0" borderId="5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vertical="center"/>
    </xf>
    <xf numFmtId="9" fontId="3" fillId="6" borderId="37" xfId="0" applyNumberFormat="1" applyFont="1" applyFill="1" applyBorder="1" applyAlignment="1">
      <alignment vertical="center"/>
    </xf>
    <xf numFmtId="170" fontId="3" fillId="6" borderId="3" xfId="0" applyNumberFormat="1" applyFont="1" applyFill="1" applyBorder="1" applyAlignment="1" applyProtection="1">
      <alignment vertical="center"/>
      <protection locked="0"/>
    </xf>
    <xf numFmtId="3" fontId="3" fillId="9" borderId="91" xfId="0" applyNumberFormat="1" applyFont="1" applyFill="1" applyBorder="1" applyAlignment="1" applyProtection="1">
      <alignment vertical="center"/>
    </xf>
    <xf numFmtId="3" fontId="41" fillId="9" borderId="55" xfId="0" applyNumberFormat="1" applyFont="1" applyFill="1" applyBorder="1" applyAlignment="1" applyProtection="1">
      <alignment vertical="center"/>
    </xf>
    <xf numFmtId="170" fontId="3" fillId="9" borderId="3" xfId="0" applyNumberFormat="1" applyFont="1" applyFill="1" applyBorder="1" applyAlignment="1" applyProtection="1">
      <alignment vertical="center"/>
    </xf>
    <xf numFmtId="170" fontId="41" fillId="9" borderId="70" xfId="0" applyNumberFormat="1" applyFont="1" applyFill="1" applyBorder="1" applyAlignment="1" applyProtection="1">
      <alignment vertical="center"/>
    </xf>
    <xf numFmtId="3" fontId="3" fillId="6" borderId="3" xfId="0" applyNumberFormat="1" applyFont="1" applyFill="1" applyBorder="1" applyAlignment="1" applyProtection="1">
      <alignment vertical="center"/>
      <protection locked="0"/>
    </xf>
    <xf numFmtId="170" fontId="3" fillId="6" borderId="3" xfId="0" applyNumberFormat="1" applyFont="1" applyFill="1" applyBorder="1" applyAlignment="1" applyProtection="1">
      <alignment vertical="center"/>
    </xf>
    <xf numFmtId="37" fontId="3" fillId="6" borderId="37" xfId="0" applyNumberFormat="1" applyFont="1" applyFill="1" applyBorder="1" applyAlignment="1" applyProtection="1">
      <alignment vertical="center"/>
    </xf>
    <xf numFmtId="3" fontId="3" fillId="8" borderId="76" xfId="0" applyNumberFormat="1" applyFont="1" applyFill="1" applyBorder="1" applyAlignment="1" applyProtection="1">
      <alignment vertical="center"/>
    </xf>
    <xf numFmtId="170" fontId="3" fillId="9" borderId="81" xfId="0" applyNumberFormat="1" applyFont="1" applyFill="1" applyBorder="1" applyAlignment="1" applyProtection="1">
      <alignment vertical="center" wrapText="1"/>
    </xf>
    <xf numFmtId="3" fontId="3" fillId="9" borderId="51" xfId="0" applyNumberFormat="1" applyFont="1" applyFill="1" applyBorder="1" applyAlignment="1" applyProtection="1">
      <alignment vertical="center" wrapText="1"/>
    </xf>
    <xf numFmtId="170" fontId="8" fillId="6" borderId="27" xfId="7" applyNumberFormat="1" applyFont="1" applyFill="1" applyBorder="1" applyAlignment="1" applyProtection="1">
      <alignment horizontal="right" vertical="center"/>
      <protection locked="0"/>
    </xf>
    <xf numFmtId="170" fontId="16" fillId="6" borderId="27" xfId="7" applyNumberFormat="1" applyFont="1" applyFill="1" applyBorder="1" applyAlignment="1" applyProtection="1">
      <alignment horizontal="right" vertical="center"/>
      <protection locked="0"/>
    </xf>
    <xf numFmtId="170" fontId="8" fillId="6" borderId="3" xfId="7" applyNumberFormat="1" applyFont="1" applyFill="1" applyBorder="1" applyAlignment="1" applyProtection="1">
      <alignment horizontal="right" vertical="center"/>
      <protection locked="0"/>
    </xf>
    <xf numFmtId="170" fontId="16" fillId="6" borderId="3" xfId="7" applyNumberFormat="1" applyFont="1" applyFill="1" applyBorder="1" applyAlignment="1" applyProtection="1">
      <alignment horizontal="right" vertical="center"/>
      <protection locked="0"/>
    </xf>
    <xf numFmtId="170" fontId="8" fillId="6" borderId="8" xfId="7" applyNumberFormat="1" applyFont="1" applyFill="1" applyBorder="1" applyAlignment="1" applyProtection="1">
      <alignment horizontal="right" vertical="center"/>
      <protection locked="0"/>
    </xf>
    <xf numFmtId="170" fontId="16" fillId="6" borderId="8" xfId="7" applyNumberFormat="1" applyFont="1" applyFill="1" applyBorder="1" applyAlignment="1" applyProtection="1">
      <alignment horizontal="right" vertical="center"/>
      <protection locked="0"/>
    </xf>
    <xf numFmtId="170" fontId="16" fillId="9" borderId="9" xfId="7" applyNumberFormat="1" applyFont="1" applyFill="1" applyBorder="1" applyAlignment="1" applyProtection="1">
      <alignment horizontal="right" vertical="center"/>
    </xf>
    <xf numFmtId="170" fontId="16" fillId="9" borderId="33" xfId="7" applyNumberFormat="1" applyFont="1" applyFill="1" applyBorder="1" applyAlignment="1" applyProtection="1">
      <alignment horizontal="right" vertical="center"/>
    </xf>
    <xf numFmtId="170" fontId="16" fillId="9" borderId="34" xfId="7" applyNumberFormat="1" applyFont="1" applyFill="1" applyBorder="1" applyAlignment="1" applyProtection="1">
      <alignment horizontal="right" vertical="center"/>
    </xf>
    <xf numFmtId="166" fontId="16" fillId="9" borderId="4" xfId="7" applyFont="1" applyFill="1" applyBorder="1" applyAlignment="1" applyProtection="1">
      <alignment vertical="center"/>
    </xf>
    <xf numFmtId="166" fontId="16" fillId="9" borderId="3" xfId="7" applyFont="1" applyFill="1" applyBorder="1" applyAlignment="1" applyProtection="1">
      <alignment vertical="center"/>
    </xf>
    <xf numFmtId="166" fontId="16" fillId="9" borderId="6" xfId="7" applyFont="1" applyFill="1" applyBorder="1" applyAlignment="1" applyProtection="1">
      <alignment vertical="center"/>
    </xf>
    <xf numFmtId="170" fontId="16" fillId="9" borderId="36" xfId="7" applyNumberFormat="1" applyFont="1" applyFill="1" applyBorder="1" applyAlignment="1" applyProtection="1">
      <alignment horizontal="right" vertical="center"/>
    </xf>
    <xf numFmtId="166" fontId="16" fillId="6" borderId="6" xfId="7" applyFont="1" applyFill="1" applyBorder="1" applyProtection="1">
      <alignment vertical="center"/>
    </xf>
    <xf numFmtId="166" fontId="24" fillId="6" borderId="8" xfId="9" applyFont="1" applyFill="1" applyBorder="1" applyAlignment="1" applyProtection="1">
      <alignment horizontal="left" vertical="center"/>
    </xf>
    <xf numFmtId="170" fontId="8" fillId="9" borderId="24" xfId="0" applyNumberFormat="1" applyFont="1" applyFill="1" applyBorder="1" applyProtection="1"/>
    <xf numFmtId="170" fontId="8" fillId="9" borderId="56" xfId="0" applyNumberFormat="1" applyFont="1" applyFill="1" applyBorder="1" applyProtection="1"/>
    <xf numFmtId="170" fontId="8" fillId="9" borderId="43" xfId="0" applyNumberFormat="1" applyFont="1" applyFill="1" applyBorder="1" applyProtection="1"/>
    <xf numFmtId="37" fontId="30" fillId="0" borderId="0" xfId="0" applyFont="1" applyFill="1" applyAlignment="1">
      <alignment horizontal="right"/>
    </xf>
    <xf numFmtId="37" fontId="2" fillId="0" borderId="0" xfId="0" applyFont="1" applyFill="1" applyAlignment="1">
      <alignment horizontal="right"/>
    </xf>
    <xf numFmtId="37" fontId="30" fillId="0" borderId="38" xfId="0" applyFont="1" applyFill="1" applyBorder="1"/>
    <xf numFmtId="37" fontId="30" fillId="0" borderId="0" xfId="0" applyFont="1" applyFill="1" applyBorder="1" applyAlignment="1">
      <alignment horizontal="right"/>
    </xf>
    <xf numFmtId="37" fontId="2" fillId="0" borderId="0" xfId="0" applyFont="1" applyFill="1" applyBorder="1" applyAlignment="1">
      <alignment horizontal="right" wrapText="1"/>
    </xf>
    <xf numFmtId="166" fontId="17" fillId="0" borderId="0" xfId="7" applyFont="1" applyFill="1" applyAlignment="1" applyProtection="1">
      <alignment horizontal="right"/>
    </xf>
    <xf numFmtId="166" fontId="17" fillId="0" borderId="13" xfId="7" applyFont="1" applyFill="1" applyBorder="1" applyAlignment="1" applyProtection="1">
      <alignment horizontal="left"/>
      <protection locked="0"/>
    </xf>
    <xf numFmtId="166" fontId="8" fillId="0" borderId="0" xfId="7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8" applyFont="1" applyFill="1" applyBorder="1" applyAlignment="1">
      <alignment horizontal="right"/>
    </xf>
    <xf numFmtId="0" fontId="2" fillId="0" borderId="10" xfId="8" applyFill="1" applyBorder="1" applyAlignment="1">
      <alignment horizontal="right"/>
    </xf>
    <xf numFmtId="37" fontId="8" fillId="0" borderId="0" xfId="0" applyFont="1" applyFill="1" applyAlignment="1" applyProtection="1">
      <alignment horizontal="centerContinuous"/>
      <protection locked="0"/>
    </xf>
    <xf numFmtId="166" fontId="8" fillId="0" borderId="0" xfId="7" applyFont="1" applyFill="1" applyBorder="1" applyAlignment="1" applyProtection="1">
      <alignment horizontal="right"/>
    </xf>
    <xf numFmtId="166" fontId="6" fillId="0" borderId="31" xfId="7" quotePrefix="1" applyFont="1" applyFill="1" applyBorder="1" applyAlignment="1" applyProtection="1">
      <alignment horizontal="left" vertical="center"/>
    </xf>
    <xf numFmtId="9" fontId="3" fillId="0" borderId="37" xfId="10" applyFont="1" applyFill="1" applyBorder="1" applyAlignment="1">
      <alignment horizontal="right" vertical="center"/>
    </xf>
    <xf numFmtId="170" fontId="3" fillId="9" borderId="13" xfId="7" applyNumberFormat="1" applyFont="1" applyFill="1" applyBorder="1" applyAlignment="1" applyProtection="1">
      <alignment horizontal="right" vertical="center"/>
    </xf>
    <xf numFmtId="172" fontId="3" fillId="9" borderId="3" xfId="1" applyNumberFormat="1" applyFont="1" applyFill="1" applyBorder="1" applyAlignment="1" applyProtection="1">
      <alignment vertical="center"/>
    </xf>
    <xf numFmtId="173" fontId="8" fillId="10" borderId="16" xfId="10" applyNumberFormat="1" applyFont="1" applyFill="1" applyBorder="1" applyAlignment="1" applyProtection="1">
      <alignment horizontal="center"/>
    </xf>
    <xf numFmtId="173" fontId="8" fillId="10" borderId="16" xfId="8" applyNumberFormat="1" applyFont="1" applyFill="1" applyBorder="1" applyAlignment="1" applyProtection="1">
      <alignment horizontal="center"/>
    </xf>
    <xf numFmtId="3" fontId="8" fillId="6" borderId="17" xfId="8" applyNumberFormat="1" applyFont="1" applyFill="1" applyBorder="1" applyAlignment="1" applyProtection="1">
      <alignment horizontal="center"/>
      <protection locked="0"/>
    </xf>
    <xf numFmtId="3" fontId="8" fillId="6" borderId="6" xfId="8" applyNumberFormat="1" applyFont="1" applyFill="1" applyBorder="1" applyAlignment="1" applyProtection="1">
      <alignment horizontal="center"/>
      <protection locked="0"/>
    </xf>
    <xf numFmtId="3" fontId="8" fillId="6" borderId="17" xfId="8" applyNumberFormat="1" applyFont="1" applyFill="1" applyBorder="1" applyAlignment="1" applyProtection="1">
      <alignment horizontal="center"/>
    </xf>
    <xf numFmtId="9" fontId="8" fillId="6" borderId="17" xfId="10" applyFont="1" applyFill="1" applyBorder="1" applyAlignment="1" applyProtection="1">
      <alignment horizontal="center" vertical="center"/>
      <protection locked="0"/>
    </xf>
    <xf numFmtId="9" fontId="8" fillId="6" borderId="39" xfId="10" applyFont="1" applyFill="1" applyBorder="1" applyAlignment="1" applyProtection="1">
      <alignment horizontal="center" vertical="center"/>
      <protection locked="0"/>
    </xf>
    <xf numFmtId="10" fontId="8" fillId="6" borderId="4" xfId="10" applyNumberFormat="1" applyFont="1" applyFill="1" applyBorder="1" applyAlignment="1" applyProtection="1">
      <alignment horizontal="center" vertical="center"/>
    </xf>
    <xf numFmtId="9" fontId="8" fillId="6" borderId="17" xfId="10" applyFont="1" applyFill="1" applyBorder="1" applyAlignment="1" applyProtection="1">
      <alignment horizontal="right" vertical="center"/>
      <protection locked="0"/>
    </xf>
    <xf numFmtId="9" fontId="8" fillId="6" borderId="39" xfId="10" applyFont="1" applyFill="1" applyBorder="1" applyAlignment="1" applyProtection="1">
      <alignment horizontal="right" vertical="center"/>
      <protection locked="0"/>
    </xf>
    <xf numFmtId="170" fontId="17" fillId="6" borderId="40" xfId="7" applyNumberFormat="1" applyFont="1" applyFill="1" applyBorder="1" applyAlignment="1" applyProtection="1">
      <alignment horizontal="center" vertical="center"/>
    </xf>
    <xf numFmtId="170" fontId="8" fillId="6" borderId="4" xfId="8" applyNumberFormat="1" applyFont="1" applyFill="1" applyBorder="1" applyAlignment="1" applyProtection="1">
      <alignment horizontal="center" vertical="center"/>
    </xf>
    <xf numFmtId="170" fontId="8" fillId="6" borderId="25" xfId="8" applyNumberFormat="1" applyFont="1" applyFill="1" applyBorder="1" applyAlignment="1" applyProtection="1">
      <alignment horizontal="center" vertical="center"/>
      <protection locked="0"/>
    </xf>
    <xf numFmtId="170" fontId="8" fillId="6" borderId="4" xfId="8" applyNumberFormat="1" applyFont="1" applyFill="1" applyBorder="1" applyAlignment="1" applyProtection="1">
      <alignment horizontal="center" vertical="center"/>
      <protection locked="0"/>
    </xf>
    <xf numFmtId="0" fontId="8" fillId="11" borderId="41" xfId="8" applyFont="1" applyFill="1" applyBorder="1" applyAlignment="1">
      <alignment horizontal="center"/>
    </xf>
    <xf numFmtId="0" fontId="8" fillId="11" borderId="25" xfId="8" applyFont="1" applyFill="1" applyBorder="1"/>
    <xf numFmtId="0" fontId="8" fillId="11" borderId="39" xfId="8" applyFont="1" applyFill="1" applyBorder="1"/>
    <xf numFmtId="0" fontId="8" fillId="11" borderId="41" xfId="8" applyFont="1" applyFill="1" applyBorder="1"/>
    <xf numFmtId="0" fontId="8" fillId="11" borderId="40" xfId="8" applyFont="1" applyFill="1" applyBorder="1"/>
    <xf numFmtId="166" fontId="6" fillId="0" borderId="27" xfId="7" applyFont="1" applyFill="1" applyBorder="1" applyAlignment="1" applyProtection="1">
      <alignment horizontal="centerContinuous" vertical="center"/>
      <protection locked="0"/>
    </xf>
    <xf numFmtId="166" fontId="6" fillId="0" borderId="29" xfId="7" applyFont="1" applyFill="1" applyBorder="1" applyAlignment="1" applyProtection="1">
      <alignment horizontal="centerContinuous" vertical="center"/>
    </xf>
    <xf numFmtId="3" fontId="3" fillId="0" borderId="0" xfId="0" applyNumberFormat="1" applyFont="1" applyFill="1" applyBorder="1"/>
    <xf numFmtId="37" fontId="46" fillId="0" borderId="17" xfId="0" applyFont="1" applyFill="1" applyBorder="1" applyAlignment="1" applyProtection="1">
      <alignment vertical="center"/>
      <protection locked="0"/>
    </xf>
    <xf numFmtId="166" fontId="24" fillId="6" borderId="3" xfId="9" applyFont="1" applyFill="1" applyBorder="1" applyAlignment="1" applyProtection="1">
      <alignment horizontal="left" vertical="center"/>
    </xf>
    <xf numFmtId="172" fontId="24" fillId="0" borderId="17" xfId="1" applyNumberFormat="1" applyFont="1" applyFill="1" applyBorder="1" applyAlignment="1" applyProtection="1">
      <alignment horizontal="right" vertical="center"/>
      <protection locked="0"/>
    </xf>
    <xf numFmtId="172" fontId="24" fillId="0" borderId="6" xfId="1" applyNumberFormat="1" applyFont="1" applyFill="1" applyBorder="1" applyAlignment="1" applyProtection="1">
      <alignment horizontal="right" vertical="center"/>
      <protection locked="0"/>
    </xf>
    <xf numFmtId="172" fontId="24" fillId="0" borderId="6" xfId="1" applyNumberFormat="1" applyFont="1" applyFill="1" applyBorder="1" applyAlignment="1" applyProtection="1">
      <alignment vertical="center"/>
      <protection locked="0"/>
    </xf>
    <xf numFmtId="172" fontId="24" fillId="0" borderId="17" xfId="1" applyNumberFormat="1" applyFont="1" applyFill="1" applyBorder="1" applyAlignment="1" applyProtection="1">
      <alignment vertical="center"/>
      <protection locked="0"/>
    </xf>
    <xf numFmtId="172" fontId="10" fillId="9" borderId="4" xfId="1" applyNumberFormat="1" applyFont="1" applyFill="1" applyBorder="1" applyAlignment="1" applyProtection="1">
      <alignment horizontal="right"/>
    </xf>
    <xf numFmtId="172" fontId="24" fillId="0" borderId="4" xfId="1" applyNumberFormat="1" applyFont="1" applyFill="1" applyBorder="1" applyAlignment="1" applyProtection="1">
      <alignment horizontal="right" vertical="center"/>
      <protection locked="0"/>
    </xf>
    <xf numFmtId="172" fontId="10" fillId="9" borderId="17" xfId="1" applyNumberFormat="1" applyFont="1" applyFill="1" applyBorder="1" applyAlignment="1" applyProtection="1">
      <alignment horizontal="right"/>
    </xf>
    <xf numFmtId="172" fontId="24" fillId="4" borderId="17" xfId="1" applyNumberFormat="1" applyFont="1" applyFill="1" applyBorder="1" applyAlignment="1" applyProtection="1">
      <alignment horizontal="right" vertical="center"/>
    </xf>
    <xf numFmtId="172" fontId="24" fillId="4" borderId="6" xfId="1" applyNumberFormat="1" applyFont="1" applyFill="1" applyBorder="1" applyAlignment="1" applyProtection="1">
      <alignment horizontal="right" vertical="center"/>
    </xf>
    <xf numFmtId="172" fontId="10" fillId="9" borderId="81" xfId="1" applyNumberFormat="1" applyFont="1" applyFill="1" applyBorder="1" applyAlignment="1" applyProtection="1">
      <alignment horizontal="right"/>
    </xf>
    <xf numFmtId="172" fontId="24" fillId="4" borderId="81" xfId="1" applyNumberFormat="1" applyFont="1" applyFill="1" applyBorder="1" applyAlignment="1" applyProtection="1">
      <alignment horizontal="right" vertical="center"/>
    </xf>
    <xf numFmtId="172" fontId="10" fillId="4" borderId="17" xfId="1" applyNumberFormat="1" applyFont="1" applyFill="1" applyBorder="1" applyAlignment="1" applyProtection="1">
      <alignment horizontal="right"/>
    </xf>
    <xf numFmtId="172" fontId="24" fillId="9" borderId="68" xfId="1" applyNumberFormat="1" applyFont="1" applyFill="1" applyBorder="1" applyAlignment="1" applyProtection="1">
      <alignment horizontal="center" vertical="center"/>
    </xf>
    <xf numFmtId="170" fontId="16" fillId="9" borderId="35" xfId="7" applyNumberFormat="1" applyFont="1" applyFill="1" applyBorder="1" applyAlignment="1" applyProtection="1">
      <alignment horizontal="right" vertical="center"/>
    </xf>
    <xf numFmtId="170" fontId="6" fillId="9" borderId="35" xfId="7" applyNumberFormat="1" applyFont="1" applyFill="1" applyBorder="1" applyAlignment="1" applyProtection="1">
      <alignment horizontal="right" vertical="center"/>
    </xf>
    <xf numFmtId="172" fontId="10" fillId="0" borderId="17" xfId="1" applyNumberFormat="1" applyFont="1" applyFill="1" applyBorder="1" applyAlignment="1" applyProtection="1">
      <alignment horizontal="right"/>
      <protection locked="0"/>
    </xf>
    <xf numFmtId="166" fontId="10" fillId="0" borderId="40" xfId="9" applyFont="1" applyFill="1" applyBorder="1" applyAlignment="1" applyProtection="1">
      <alignment horizontal="center" vertical="center"/>
    </xf>
    <xf numFmtId="166" fontId="10" fillId="0" borderId="39" xfId="9" applyFont="1" applyFill="1" applyBorder="1" applyAlignment="1" applyProtection="1">
      <alignment horizontal="center" vertical="center"/>
    </xf>
    <xf numFmtId="166" fontId="10" fillId="6" borderId="8" xfId="9" applyFont="1" applyFill="1" applyBorder="1" applyProtection="1"/>
    <xf numFmtId="166" fontId="10" fillId="6" borderId="39" xfId="9" applyFont="1" applyFill="1" applyBorder="1" applyAlignment="1" applyProtection="1">
      <alignment horizontal="center" vertical="center"/>
    </xf>
    <xf numFmtId="166" fontId="10" fillId="0" borderId="25" xfId="9" applyFont="1" applyFill="1" applyBorder="1" applyAlignment="1" applyProtection="1">
      <alignment horizontal="center" vertical="center"/>
    </xf>
    <xf numFmtId="172" fontId="24" fillId="9" borderId="4" xfId="1" applyNumberFormat="1" applyFont="1" applyFill="1" applyBorder="1" applyAlignment="1" applyProtection="1">
      <alignment horizontal="right" vertical="center"/>
    </xf>
    <xf numFmtId="172" fontId="24" fillId="4" borderId="6" xfId="1" applyNumberFormat="1" applyFont="1" applyFill="1" applyBorder="1" applyAlignment="1" applyProtection="1">
      <alignment horizontal="center" vertical="center"/>
    </xf>
    <xf numFmtId="166" fontId="14" fillId="0" borderId="0" xfId="9" applyFill="1" applyProtection="1"/>
    <xf numFmtId="166" fontId="10" fillId="6" borderId="17" xfId="9" applyFont="1" applyFill="1" applyBorder="1" applyAlignment="1" applyProtection="1">
      <alignment horizontal="center" vertical="center"/>
    </xf>
    <xf numFmtId="172" fontId="24" fillId="9" borderId="17" xfId="1" applyNumberFormat="1" applyFont="1" applyFill="1" applyBorder="1" applyAlignment="1" applyProtection="1">
      <alignment horizontal="right" vertical="center"/>
    </xf>
    <xf numFmtId="166" fontId="10" fillId="0" borderId="8" xfId="9" applyFont="1" applyFill="1" applyBorder="1" applyAlignment="1" applyProtection="1">
      <alignment horizontal="left" vertical="center"/>
    </xf>
    <xf numFmtId="166" fontId="10" fillId="6" borderId="8" xfId="9" applyFont="1" applyFill="1" applyBorder="1" applyAlignment="1" applyProtection="1">
      <alignment horizontal="left" vertical="center"/>
    </xf>
    <xf numFmtId="166" fontId="10" fillId="0" borderId="3" xfId="9" applyFont="1" applyFill="1" applyBorder="1" applyAlignment="1" applyProtection="1">
      <alignment horizontal="left" vertical="center"/>
    </xf>
    <xf numFmtId="172" fontId="24" fillId="4" borderId="4" xfId="1" applyNumberFormat="1" applyFont="1" applyFill="1" applyBorder="1" applyAlignment="1" applyProtection="1">
      <alignment horizontal="right" vertical="center"/>
    </xf>
    <xf numFmtId="166" fontId="10" fillId="6" borderId="17" xfId="9" applyFont="1" applyFill="1" applyBorder="1" applyAlignment="1" applyProtection="1">
      <alignment horizontal="left" vertical="center"/>
    </xf>
    <xf numFmtId="166" fontId="14" fillId="6" borderId="17" xfId="9" applyFill="1" applyBorder="1" applyProtection="1"/>
    <xf numFmtId="166" fontId="14" fillId="0" borderId="25" xfId="9" applyFill="1" applyBorder="1" applyProtection="1"/>
    <xf numFmtId="172" fontId="24" fillId="12" borderId="17" xfId="1" applyNumberFormat="1" applyFont="1" applyFill="1" applyBorder="1" applyAlignment="1" applyProtection="1">
      <alignment horizontal="right" vertical="center"/>
    </xf>
    <xf numFmtId="166" fontId="24" fillId="0" borderId="17" xfId="9" applyFont="1" applyFill="1" applyBorder="1" applyAlignment="1" applyProtection="1">
      <alignment horizontal="left" vertical="center"/>
    </xf>
    <xf numFmtId="166" fontId="10" fillId="0" borderId="17" xfId="9" applyFont="1" applyFill="1" applyBorder="1" applyAlignment="1" applyProtection="1">
      <alignment horizontal="center" vertical="center"/>
    </xf>
    <xf numFmtId="166" fontId="24" fillId="6" borderId="17" xfId="9" applyFont="1" applyFill="1" applyBorder="1" applyAlignment="1" applyProtection="1">
      <alignment horizontal="left" vertical="center"/>
    </xf>
    <xf numFmtId="166" fontId="24" fillId="0" borderId="87" xfId="9" applyFont="1" applyFill="1" applyBorder="1" applyAlignment="1" applyProtection="1">
      <alignment horizontal="left" vertical="center"/>
    </xf>
    <xf numFmtId="166" fontId="10" fillId="0" borderId="86" xfId="9" applyFont="1" applyFill="1" applyBorder="1" applyAlignment="1" applyProtection="1">
      <alignment horizontal="center" vertical="center"/>
    </xf>
    <xf numFmtId="166" fontId="5" fillId="0" borderId="17" xfId="9" applyFont="1" applyFill="1" applyBorder="1" applyAlignment="1" applyProtection="1">
      <alignment horizontal="left" vertical="center"/>
    </xf>
    <xf numFmtId="166" fontId="23" fillId="0" borderId="8" xfId="9" applyFont="1" applyFill="1" applyBorder="1" applyAlignment="1" applyProtection="1">
      <alignment horizontal="left" vertical="center"/>
    </xf>
    <xf numFmtId="37" fontId="7" fillId="0" borderId="0" xfId="0" applyFont="1" applyProtection="1">
      <protection locked="0"/>
    </xf>
    <xf numFmtId="37" fontId="32" fillId="0" borderId="17" xfId="0" applyFont="1" applyBorder="1" applyProtection="1"/>
    <xf numFmtId="170" fontId="32" fillId="9" borderId="17" xfId="0" applyNumberFormat="1" applyFont="1" applyFill="1" applyBorder="1" applyProtection="1"/>
    <xf numFmtId="170" fontId="16" fillId="0" borderId="0" xfId="7" applyNumberFormat="1" applyFont="1" applyFill="1" applyBorder="1" applyAlignment="1" applyProtection="1">
      <alignment horizontal="right" vertical="center"/>
      <protection locked="0"/>
    </xf>
    <xf numFmtId="170" fontId="8" fillId="9" borderId="27" xfId="7" applyNumberFormat="1" applyFont="1" applyFill="1" applyBorder="1" applyAlignment="1" applyProtection="1">
      <alignment horizontal="right" vertical="center"/>
    </xf>
    <xf numFmtId="170" fontId="8" fillId="9" borderId="3" xfId="7" applyNumberFormat="1" applyFont="1" applyFill="1" applyBorder="1" applyAlignment="1" applyProtection="1">
      <alignment horizontal="right" vertical="center"/>
    </xf>
    <xf numFmtId="170" fontId="8" fillId="2" borderId="3" xfId="7" applyNumberFormat="1" applyFont="1" applyFill="1" applyBorder="1" applyAlignment="1" applyProtection="1">
      <alignment horizontal="right" vertical="center"/>
    </xf>
    <xf numFmtId="170" fontId="16" fillId="2" borderId="3" xfId="7" applyNumberFormat="1" applyFont="1" applyFill="1" applyBorder="1" applyAlignment="1" applyProtection="1">
      <alignment horizontal="right" vertical="center"/>
    </xf>
    <xf numFmtId="170" fontId="8" fillId="2" borderId="8" xfId="7" applyNumberFormat="1" applyFont="1" applyFill="1" applyBorder="1" applyAlignment="1" applyProtection="1">
      <alignment horizontal="right" vertical="center"/>
    </xf>
    <xf numFmtId="170" fontId="16" fillId="2" borderId="8" xfId="7" applyNumberFormat="1" applyFont="1" applyFill="1" applyBorder="1" applyAlignment="1" applyProtection="1">
      <alignment horizontal="right" vertical="center"/>
    </xf>
    <xf numFmtId="14" fontId="17" fillId="0" borderId="13" xfId="7" applyNumberFormat="1" applyFont="1" applyFill="1" applyBorder="1" applyAlignment="1">
      <alignment horizontal="left"/>
    </xf>
    <xf numFmtId="14" fontId="8" fillId="0" borderId="0" xfId="0" applyNumberFormat="1" applyFont="1" applyFill="1"/>
    <xf numFmtId="37" fontId="3" fillId="0" borderId="37" xfId="0" applyFont="1" applyFill="1" applyBorder="1" applyAlignment="1" applyProtection="1">
      <alignment vertical="center"/>
    </xf>
    <xf numFmtId="37" fontId="3" fillId="0" borderId="0" xfId="0" applyFont="1" applyFill="1" applyBorder="1" applyAlignment="1" applyProtection="1">
      <alignment vertical="center"/>
    </xf>
    <xf numFmtId="37" fontId="14" fillId="0" borderId="0" xfId="0" applyFont="1" applyFill="1" applyBorder="1" applyProtection="1"/>
    <xf numFmtId="37" fontId="14" fillId="0" borderId="0" xfId="0" applyFont="1" applyFill="1" applyProtection="1"/>
    <xf numFmtId="4" fontId="28" fillId="0" borderId="0" xfId="12" applyNumberFormat="1" applyFont="1" applyAlignment="1" applyProtection="1">
      <alignment horizontal="center"/>
    </xf>
    <xf numFmtId="4" fontId="8" fillId="0" borderId="0" xfId="12" applyNumberFormat="1" applyProtection="1"/>
    <xf numFmtId="4" fontId="28" fillId="0" borderId="0" xfId="12" applyNumberFormat="1" applyFont="1" applyProtection="1"/>
    <xf numFmtId="4" fontId="8" fillId="0" borderId="0" xfId="12" applyNumberFormat="1" applyFont="1" applyProtection="1"/>
    <xf numFmtId="3" fontId="36" fillId="0" borderId="0" xfId="12" applyNumberFormat="1" applyFont="1" applyProtection="1"/>
    <xf numFmtId="3" fontId="8" fillId="0" borderId="0" xfId="12" applyNumberFormat="1" applyProtection="1"/>
    <xf numFmtId="3" fontId="28" fillId="0" borderId="0" xfId="12" applyNumberFormat="1" applyFont="1" applyProtection="1"/>
    <xf numFmtId="3" fontId="8" fillId="0" borderId="0" xfId="12" applyNumberFormat="1" applyFont="1" applyProtection="1"/>
    <xf numFmtId="4" fontId="36" fillId="0" borderId="0" xfId="12" applyNumberFormat="1" applyFont="1" applyProtection="1"/>
    <xf numFmtId="37" fontId="21" fillId="0" borderId="17" xfId="0" applyFont="1" applyFill="1" applyBorder="1" applyAlignment="1" applyProtection="1">
      <alignment vertical="center"/>
    </xf>
    <xf numFmtId="37" fontId="10" fillId="0" borderId="0" xfId="0" applyFont="1" applyFill="1" applyAlignment="1" applyProtection="1">
      <alignment vertical="center"/>
    </xf>
    <xf numFmtId="37" fontId="20" fillId="0" borderId="17" xfId="0" applyFont="1" applyFill="1" applyBorder="1" applyAlignment="1" applyProtection="1">
      <alignment vertical="center"/>
    </xf>
    <xf numFmtId="37" fontId="10" fillId="0" borderId="17" xfId="0" applyFont="1" applyFill="1" applyBorder="1" applyAlignment="1" applyProtection="1">
      <alignment vertical="center"/>
    </xf>
    <xf numFmtId="37" fontId="20" fillId="0" borderId="39" xfId="0" applyFont="1" applyFill="1" applyBorder="1" applyAlignment="1" applyProtection="1">
      <alignment vertical="center"/>
    </xf>
    <xf numFmtId="37" fontId="0" fillId="0" borderId="0" xfId="0" applyFill="1" applyProtection="1"/>
    <xf numFmtId="37" fontId="38" fillId="0" borderId="17" xfId="0" applyFont="1" applyFill="1" applyBorder="1" applyAlignment="1" applyProtection="1">
      <alignment horizontal="right" vertical="center"/>
    </xf>
    <xf numFmtId="37" fontId="20" fillId="0" borderId="6" xfId="0" applyFont="1" applyFill="1" applyBorder="1" applyAlignment="1" applyProtection="1">
      <alignment vertical="center"/>
    </xf>
    <xf numFmtId="37" fontId="38" fillId="0" borderId="0" xfId="0" applyFont="1" applyFill="1" applyBorder="1" applyAlignment="1" applyProtection="1">
      <alignment horizontal="right" vertical="center"/>
    </xf>
    <xf numFmtId="37" fontId="7" fillId="0" borderId="7" xfId="0" applyFont="1" applyFill="1" applyBorder="1" applyAlignment="1" applyProtection="1">
      <alignment vertical="center"/>
    </xf>
    <xf numFmtId="37" fontId="10" fillId="0" borderId="7" xfId="0" applyFont="1" applyFill="1" applyBorder="1" applyAlignment="1" applyProtection="1">
      <alignment vertical="center"/>
    </xf>
    <xf numFmtId="37" fontId="8" fillId="0" borderId="42" xfId="0" applyFont="1" applyFill="1" applyBorder="1" applyAlignment="1" applyProtection="1">
      <alignment vertical="center"/>
    </xf>
    <xf numFmtId="37" fontId="9" fillId="0" borderId="57" xfId="0" applyFont="1" applyFill="1" applyBorder="1" applyAlignment="1" applyProtection="1">
      <alignment vertical="center"/>
    </xf>
    <xf numFmtId="37" fontId="8" fillId="9" borderId="24" xfId="0" applyFont="1" applyFill="1" applyBorder="1" applyProtection="1"/>
    <xf numFmtId="37" fontId="1" fillId="0" borderId="0" xfId="0" applyFont="1" applyFill="1" applyBorder="1" applyAlignment="1">
      <alignment horizontal="centerContinuous"/>
    </xf>
    <xf numFmtId="14" fontId="0" fillId="0" borderId="13" xfId="0" applyNumberFormat="1" applyFill="1" applyBorder="1"/>
    <xf numFmtId="37" fontId="7" fillId="0" borderId="60" xfId="0" applyFont="1" applyFill="1" applyBorder="1" applyAlignment="1">
      <alignment horizontal="center"/>
    </xf>
    <xf numFmtId="0" fontId="8" fillId="0" borderId="17" xfId="8" applyFont="1" applyFill="1" applyBorder="1" applyAlignment="1">
      <alignment vertical="top"/>
    </xf>
    <xf numFmtId="0" fontId="8" fillId="11" borderId="17" xfId="8" applyFont="1" applyFill="1" applyBorder="1"/>
    <xf numFmtId="170" fontId="8" fillId="6" borderId="17" xfId="8" applyNumberFormat="1" applyFont="1" applyFill="1" applyBorder="1" applyAlignment="1">
      <alignment horizontal="center" vertical="center"/>
    </xf>
    <xf numFmtId="0" fontId="28" fillId="0" borderId="3" xfId="8" applyFont="1" applyFill="1" applyBorder="1" applyAlignment="1"/>
    <xf numFmtId="170" fontId="8" fillId="6" borderId="17" xfId="8" applyNumberFormat="1" applyFont="1" applyFill="1" applyBorder="1" applyAlignment="1" applyProtection="1">
      <alignment horizontal="center" vertical="center"/>
      <protection locked="0"/>
    </xf>
    <xf numFmtId="170" fontId="8" fillId="10" borderId="6" xfId="8" applyNumberFormat="1" applyFont="1" applyFill="1" applyBorder="1" applyAlignment="1" applyProtection="1">
      <alignment horizontal="center" vertical="center"/>
    </xf>
    <xf numFmtId="170" fontId="8" fillId="10" borderId="4" xfId="8" applyNumberFormat="1" applyFont="1" applyFill="1" applyBorder="1" applyAlignment="1" applyProtection="1">
      <alignment horizontal="center" vertical="center"/>
    </xf>
    <xf numFmtId="170" fontId="8" fillId="10" borderId="54" xfId="8" applyNumberFormat="1" applyFont="1" applyFill="1" applyBorder="1" applyAlignment="1" applyProtection="1">
      <alignment horizontal="center" vertical="center"/>
    </xf>
    <xf numFmtId="0" fontId="28" fillId="0" borderId="37" xfId="8" applyFont="1" applyFill="1" applyBorder="1" applyAlignment="1" applyProtection="1">
      <alignment horizontal="right" vertical="center" wrapText="1"/>
    </xf>
    <xf numFmtId="0" fontId="8" fillId="0" borderId="38" xfId="8" applyFont="1" applyFill="1" applyBorder="1" applyAlignment="1" applyProtection="1">
      <alignment vertical="top" wrapText="1"/>
    </xf>
    <xf numFmtId="0" fontId="29" fillId="0" borderId="0" xfId="8" applyFont="1" applyFill="1" applyBorder="1" applyAlignment="1" applyProtection="1">
      <alignment horizontal="right" vertical="top" wrapText="1"/>
    </xf>
    <xf numFmtId="0" fontId="8" fillId="0" borderId="37" xfId="8" applyFont="1" applyFill="1" applyBorder="1" applyAlignment="1" applyProtection="1">
      <alignment vertical="center" wrapText="1"/>
    </xf>
    <xf numFmtId="0" fontId="28" fillId="0" borderId="13" xfId="8" applyFont="1" applyFill="1" applyBorder="1" applyAlignment="1" applyProtection="1">
      <alignment horizontal="right" vertical="center" wrapText="1"/>
    </xf>
    <xf numFmtId="0" fontId="28" fillId="0" borderId="17" xfId="8" applyFont="1" applyFill="1" applyBorder="1" applyAlignment="1" applyProtection="1">
      <alignment horizontal="right" vertical="center" wrapText="1"/>
    </xf>
    <xf numFmtId="14" fontId="2" fillId="0" borderId="10" xfId="8" applyNumberFormat="1" applyFill="1" applyBorder="1" applyAlignment="1">
      <alignment horizontal="center"/>
    </xf>
    <xf numFmtId="166" fontId="23" fillId="0" borderId="0" xfId="9" applyFont="1" applyFill="1" applyAlignment="1" applyProtection="1">
      <alignment horizontal="centerContinuous" vertical="center"/>
      <protection locked="0"/>
    </xf>
    <xf numFmtId="166" fontId="10" fillId="0" borderId="0" xfId="9" applyFont="1" applyFill="1" applyAlignment="1" applyProtection="1">
      <alignment horizontal="centerContinuous" vertical="center"/>
      <protection locked="0"/>
    </xf>
    <xf numFmtId="166" fontId="8" fillId="0" borderId="0" xfId="9" applyFont="1" applyFill="1" applyAlignment="1" applyProtection="1">
      <alignment horizontal="center" vertical="center"/>
      <protection locked="0"/>
    </xf>
    <xf numFmtId="166" fontId="14" fillId="0" borderId="0" xfId="9" applyFill="1" applyAlignment="1" applyProtection="1">
      <alignment horizontal="center" vertical="center"/>
      <protection locked="0"/>
    </xf>
    <xf numFmtId="166" fontId="14" fillId="0" borderId="0" xfId="9" applyFill="1" applyProtection="1">
      <protection locked="0"/>
    </xf>
    <xf numFmtId="37" fontId="0" fillId="0" borderId="0" xfId="0" applyFill="1" applyProtection="1">
      <protection locked="0"/>
    </xf>
    <xf numFmtId="166" fontId="10" fillId="0" borderId="0" xfId="9" applyFont="1" applyFill="1" applyAlignment="1" applyProtection="1">
      <alignment horizontal="right"/>
      <protection locked="0"/>
    </xf>
    <xf numFmtId="166" fontId="10" fillId="0" borderId="0" xfId="9" applyFont="1" applyFill="1" applyAlignment="1" applyProtection="1">
      <alignment horizontal="right" vertical="center"/>
      <protection locked="0"/>
    </xf>
    <xf numFmtId="166" fontId="10" fillId="0" borderId="0" xfId="9" applyFont="1" applyFill="1" applyAlignment="1" applyProtection="1">
      <alignment horizontal="center" vertical="center"/>
      <protection locked="0"/>
    </xf>
    <xf numFmtId="166" fontId="24" fillId="0" borderId="0" xfId="9" applyFont="1" applyFill="1" applyAlignment="1" applyProtection="1">
      <alignment horizontal="right" vertical="center"/>
      <protection locked="0"/>
    </xf>
    <xf numFmtId="166" fontId="10" fillId="0" borderId="38" xfId="9" applyFont="1" applyFill="1" applyBorder="1" applyAlignment="1" applyProtection="1">
      <alignment horizontal="center" vertical="center"/>
      <protection locked="0"/>
    </xf>
    <xf numFmtId="166" fontId="10" fillId="0" borderId="0" xfId="9" applyFont="1" applyFill="1" applyBorder="1" applyAlignment="1" applyProtection="1">
      <alignment horizontal="center"/>
      <protection locked="0"/>
    </xf>
    <xf numFmtId="166" fontId="10" fillId="0" borderId="0" xfId="9" applyFont="1" applyFill="1" applyBorder="1" applyAlignment="1" applyProtection="1">
      <alignment horizontal="center" vertical="center"/>
      <protection locked="0"/>
    </xf>
    <xf numFmtId="166" fontId="1" fillId="0" borderId="0" xfId="9" applyFont="1" applyFill="1" applyProtection="1">
      <protection locked="0"/>
    </xf>
    <xf numFmtId="166" fontId="23" fillId="0" borderId="0" xfId="9" applyFont="1" applyFill="1" applyAlignment="1" applyProtection="1">
      <alignment horizontal="center" vertical="center"/>
      <protection locked="0"/>
    </xf>
    <xf numFmtId="166" fontId="2" fillId="0" borderId="8" xfId="9" applyFont="1" applyFill="1" applyBorder="1" applyAlignment="1" applyProtection="1">
      <alignment horizontal="centerContinuous" vertical="center"/>
      <protection locked="0"/>
    </xf>
    <xf numFmtId="166" fontId="7" fillId="0" borderId="39" xfId="9" applyFont="1" applyFill="1" applyBorder="1" applyAlignment="1" applyProtection="1">
      <alignment horizontal="centerContinuous" vertical="center"/>
      <protection locked="0"/>
    </xf>
    <xf numFmtId="166" fontId="7" fillId="0" borderId="8" xfId="9" applyFont="1" applyFill="1" applyBorder="1" applyAlignment="1" applyProtection="1">
      <alignment horizontal="centerContinuous" vertical="center"/>
      <protection locked="0"/>
    </xf>
    <xf numFmtId="166" fontId="5" fillId="0" borderId="4" xfId="9" applyFont="1" applyFill="1" applyBorder="1" applyAlignment="1" applyProtection="1">
      <alignment horizontal="center" vertical="center"/>
      <protection locked="0"/>
    </xf>
    <xf numFmtId="166" fontId="5" fillId="0" borderId="4" xfId="9" applyFont="1" applyFill="1" applyBorder="1" applyAlignment="1" applyProtection="1">
      <alignment horizontal="center" vertical="center" wrapText="1"/>
      <protection locked="0"/>
    </xf>
    <xf numFmtId="166" fontId="6" fillId="0" borderId="0" xfId="9" applyFont="1" applyFill="1" applyBorder="1" applyAlignment="1" applyProtection="1">
      <alignment horizontal="center" vertical="center"/>
      <protection locked="0"/>
    </xf>
    <xf numFmtId="166" fontId="25" fillId="0" borderId="0" xfId="9" applyFont="1" applyFill="1" applyBorder="1" applyProtection="1">
      <protection locked="0"/>
    </xf>
    <xf numFmtId="166" fontId="5" fillId="0" borderId="54" xfId="9" applyFont="1" applyFill="1" applyBorder="1" applyAlignment="1" applyProtection="1">
      <alignment horizontal="center" vertical="center"/>
      <protection locked="0"/>
    </xf>
    <xf numFmtId="166" fontId="6" fillId="0" borderId="7" xfId="9" applyFont="1" applyFill="1" applyBorder="1" applyAlignment="1" applyProtection="1">
      <alignment horizontal="center" vertical="center"/>
      <protection locked="0"/>
    </xf>
    <xf numFmtId="166" fontId="10" fillId="0" borderId="40" xfId="9" applyFont="1" applyFill="1" applyBorder="1" applyAlignment="1" applyProtection="1">
      <alignment horizontal="center" vertical="center"/>
      <protection locked="0"/>
    </xf>
    <xf numFmtId="172" fontId="10" fillId="0" borderId="6" xfId="1" applyNumberFormat="1" applyFont="1" applyFill="1" applyBorder="1" applyAlignment="1" applyProtection="1">
      <alignment horizontal="right"/>
      <protection locked="0"/>
    </xf>
    <xf numFmtId="166" fontId="48" fillId="0" borderId="0" xfId="9" applyFont="1" applyFill="1" applyBorder="1" applyAlignment="1" applyProtection="1">
      <alignment horizontal="left" vertical="center"/>
      <protection locked="0"/>
    </xf>
    <xf numFmtId="166" fontId="24" fillId="0" borderId="0" xfId="9" applyFont="1" applyFill="1" applyBorder="1" applyAlignment="1" applyProtection="1">
      <alignment horizontal="center" vertical="center"/>
      <protection locked="0"/>
    </xf>
    <xf numFmtId="165" fontId="24" fillId="0" borderId="0" xfId="9" applyNumberFormat="1" applyFont="1" applyFill="1" applyBorder="1" applyAlignment="1" applyProtection="1">
      <alignment horizontal="center" vertical="center"/>
      <protection locked="0"/>
    </xf>
    <xf numFmtId="166" fontId="10" fillId="0" borderId="39" xfId="9" applyFont="1" applyFill="1" applyBorder="1" applyAlignment="1" applyProtection="1">
      <alignment horizontal="center" vertical="center"/>
      <protection locked="0"/>
    </xf>
    <xf numFmtId="166" fontId="47" fillId="0" borderId="0" xfId="9" applyFont="1" applyFill="1" applyBorder="1" applyAlignment="1" applyProtection="1">
      <alignment horizontal="left" vertical="center"/>
      <protection locked="0"/>
    </xf>
    <xf numFmtId="166" fontId="10" fillId="6" borderId="39" xfId="9" applyFont="1" applyFill="1" applyBorder="1" applyAlignment="1" applyProtection="1">
      <alignment horizontal="center" vertical="center"/>
      <protection locked="0"/>
    </xf>
    <xf numFmtId="166" fontId="23" fillId="6" borderId="65" xfId="9" applyFont="1" applyFill="1" applyBorder="1" applyAlignment="1" applyProtection="1">
      <alignment horizontal="left" vertical="center"/>
      <protection locked="0"/>
    </xf>
    <xf numFmtId="166" fontId="24" fillId="6" borderId="66" xfId="9" applyFont="1" applyFill="1" applyBorder="1" applyAlignment="1" applyProtection="1">
      <alignment horizontal="center" vertical="center"/>
      <protection locked="0"/>
    </xf>
    <xf numFmtId="165" fontId="24" fillId="6" borderId="64" xfId="9" applyNumberFormat="1" applyFont="1" applyFill="1" applyBorder="1" applyAlignment="1" applyProtection="1">
      <alignment horizontal="center" vertical="center"/>
      <protection locked="0"/>
    </xf>
    <xf numFmtId="166" fontId="10" fillId="0" borderId="25" xfId="9" applyFont="1" applyFill="1" applyBorder="1" applyAlignment="1" applyProtection="1">
      <alignment horizontal="center" vertical="center"/>
      <protection locked="0"/>
    </xf>
    <xf numFmtId="166" fontId="24" fillId="0" borderId="62" xfId="9" applyFont="1" applyFill="1" applyBorder="1" applyAlignment="1" applyProtection="1">
      <alignment horizontal="left" vertical="center"/>
      <protection locked="0"/>
    </xf>
    <xf numFmtId="166" fontId="24" fillId="0" borderId="63" xfId="9" applyFont="1" applyFill="1" applyBorder="1" applyAlignment="1" applyProtection="1">
      <alignment horizontal="center" vertical="center"/>
      <protection locked="0"/>
    </xf>
    <xf numFmtId="166" fontId="24" fillId="0" borderId="64" xfId="9" applyFont="1" applyFill="1" applyBorder="1" applyAlignment="1" applyProtection="1">
      <alignment horizontal="center" vertical="center"/>
      <protection locked="0"/>
    </xf>
    <xf numFmtId="165" fontId="24" fillId="0" borderId="64" xfId="9" applyNumberFormat="1" applyFont="1" applyFill="1" applyBorder="1" applyAlignment="1" applyProtection="1">
      <alignment horizontal="center" vertical="center"/>
      <protection locked="0"/>
    </xf>
    <xf numFmtId="0" fontId="24" fillId="0" borderId="48" xfId="9" applyNumberFormat="1" applyFont="1" applyFill="1" applyBorder="1" applyAlignment="1" applyProtection="1">
      <alignment horizontal="left" vertical="center"/>
      <protection locked="0"/>
    </xf>
    <xf numFmtId="0" fontId="24" fillId="0" borderId="13" xfId="9" applyNumberFormat="1" applyFont="1" applyFill="1" applyBorder="1" applyAlignment="1" applyProtection="1">
      <alignment horizontal="center" vertical="center"/>
      <protection locked="0"/>
    </xf>
    <xf numFmtId="0" fontId="24" fillId="0" borderId="97" xfId="9" applyNumberFormat="1" applyFont="1" applyFill="1" applyBorder="1" applyAlignment="1" applyProtection="1">
      <alignment horizontal="center" vertical="center"/>
      <protection locked="0"/>
    </xf>
    <xf numFmtId="172" fontId="24" fillId="0" borderId="94" xfId="1" applyNumberFormat="1" applyFont="1" applyFill="1" applyBorder="1" applyAlignment="1" applyProtection="1">
      <alignment horizontal="center" vertical="center"/>
      <protection locked="0"/>
    </xf>
    <xf numFmtId="0" fontId="24" fillId="0" borderId="40" xfId="9" applyNumberFormat="1" applyFont="1" applyFill="1" applyBorder="1" applyAlignment="1" applyProtection="1">
      <alignment horizontal="center" vertical="center"/>
      <protection locked="0"/>
    </xf>
    <xf numFmtId="0" fontId="24" fillId="0" borderId="95" xfId="9" applyNumberFormat="1" applyFont="1" applyFill="1" applyBorder="1" applyAlignment="1" applyProtection="1">
      <alignment horizontal="left" vertical="center"/>
      <protection locked="0"/>
    </xf>
    <xf numFmtId="0" fontId="24" fillId="0" borderId="38" xfId="9" applyNumberFormat="1" applyFont="1" applyFill="1" applyBorder="1" applyAlignment="1" applyProtection="1">
      <alignment horizontal="center" vertical="center"/>
      <protection locked="0"/>
    </xf>
    <xf numFmtId="0" fontId="24" fillId="0" borderId="39" xfId="9" applyNumberFormat="1" applyFont="1" applyFill="1" applyBorder="1" applyAlignment="1" applyProtection="1">
      <alignment horizontal="center" vertical="center"/>
      <protection locked="0"/>
    </xf>
    <xf numFmtId="172" fontId="24" fillId="0" borderId="96" xfId="1" applyNumberFormat="1" applyFont="1" applyFill="1" applyBorder="1" applyAlignment="1" applyProtection="1">
      <alignment horizontal="center" vertical="center"/>
      <protection locked="0"/>
    </xf>
    <xf numFmtId="0" fontId="24" fillId="0" borderId="88" xfId="9" applyNumberFormat="1" applyFont="1" applyFill="1" applyBorder="1" applyAlignment="1" applyProtection="1">
      <alignment horizontal="left" vertical="center"/>
      <protection locked="0"/>
    </xf>
    <xf numFmtId="0" fontId="24" fillId="0" borderId="93" xfId="9" applyNumberFormat="1" applyFont="1" applyFill="1" applyBorder="1" applyAlignment="1" applyProtection="1">
      <alignment horizontal="center" vertical="center"/>
      <protection locked="0"/>
    </xf>
    <xf numFmtId="0" fontId="24" fillId="0" borderId="86" xfId="9" applyNumberFormat="1" applyFont="1" applyFill="1" applyBorder="1" applyAlignment="1" applyProtection="1">
      <alignment horizontal="center" vertical="center"/>
      <protection locked="0"/>
    </xf>
    <xf numFmtId="172" fontId="24" fillId="0" borderId="99" xfId="1" applyNumberFormat="1" applyFont="1" applyFill="1" applyBorder="1" applyAlignment="1" applyProtection="1">
      <alignment horizontal="center" vertical="center"/>
      <protection locked="0"/>
    </xf>
    <xf numFmtId="166" fontId="24" fillId="9" borderId="49" xfId="9" applyFont="1" applyFill="1" applyBorder="1" applyAlignment="1" applyProtection="1">
      <alignment horizontal="left" vertical="center"/>
      <protection locked="0"/>
    </xf>
    <xf numFmtId="166" fontId="24" fillId="9" borderId="50" xfId="9" applyFont="1" applyFill="1" applyBorder="1" applyAlignment="1" applyProtection="1">
      <alignment horizontal="center" vertical="center"/>
      <protection locked="0"/>
    </xf>
    <xf numFmtId="166" fontId="24" fillId="9" borderId="98" xfId="9" applyFont="1" applyFill="1" applyBorder="1" applyAlignment="1" applyProtection="1">
      <alignment horizontal="center" vertical="center"/>
      <protection locked="0"/>
    </xf>
    <xf numFmtId="172" fontId="10" fillId="0" borderId="4" xfId="1" applyNumberFormat="1" applyFont="1" applyFill="1" applyBorder="1" applyAlignment="1" applyProtection="1">
      <alignment horizontal="right"/>
      <protection locked="0"/>
    </xf>
    <xf numFmtId="166" fontId="24" fillId="0" borderId="13" xfId="9" applyFont="1" applyFill="1" applyBorder="1" applyAlignment="1" applyProtection="1">
      <alignment horizontal="left" vertical="center"/>
      <protection locked="0"/>
    </xf>
    <xf numFmtId="166" fontId="24" fillId="0" borderId="13" xfId="9" applyFont="1" applyFill="1" applyBorder="1" applyAlignment="1" applyProtection="1">
      <alignment horizontal="center" vertical="center"/>
      <protection locked="0"/>
    </xf>
    <xf numFmtId="165" fontId="24" fillId="0" borderId="13" xfId="9" applyNumberFormat="1" applyFont="1" applyFill="1" applyBorder="1" applyAlignment="1" applyProtection="1">
      <alignment horizontal="center" vertical="center"/>
      <protection locked="0"/>
    </xf>
    <xf numFmtId="166" fontId="24" fillId="0" borderId="0" xfId="9" applyFont="1" applyFill="1" applyBorder="1" applyAlignment="1" applyProtection="1">
      <alignment horizontal="left" vertical="center"/>
      <protection locked="0"/>
    </xf>
    <xf numFmtId="166" fontId="10" fillId="6" borderId="17" xfId="9" applyFont="1" applyFill="1" applyBorder="1" applyAlignment="1" applyProtection="1">
      <alignment horizontal="center" vertical="center"/>
      <protection locked="0"/>
    </xf>
    <xf numFmtId="166" fontId="8" fillId="0" borderId="0" xfId="9" applyFont="1" applyFill="1" applyProtection="1">
      <protection locked="0"/>
    </xf>
    <xf numFmtId="166" fontId="2" fillId="0" borderId="0" xfId="9" applyFont="1" applyFill="1" applyAlignment="1" applyProtection="1">
      <alignment horizontal="center" vertical="center"/>
      <protection locked="0"/>
    </xf>
    <xf numFmtId="166" fontId="11" fillId="0" borderId="0" xfId="9" applyFont="1" applyFill="1" applyAlignment="1" applyProtection="1">
      <alignment horizontal="center" vertical="center"/>
      <protection locked="0"/>
    </xf>
    <xf numFmtId="37" fontId="0" fillId="0" borderId="0" xfId="0" applyProtection="1">
      <protection locked="0"/>
    </xf>
    <xf numFmtId="170" fontId="10" fillId="0" borderId="0" xfId="9" applyNumberFormat="1" applyFont="1" applyFill="1" applyBorder="1" applyAlignment="1" applyProtection="1">
      <alignment horizontal="right"/>
      <protection locked="0"/>
    </xf>
    <xf numFmtId="170" fontId="20" fillId="0" borderId="0" xfId="9" quotePrefix="1" applyNumberFormat="1" applyFont="1" applyFill="1" applyBorder="1" applyAlignment="1" applyProtection="1">
      <alignment horizontal="right"/>
      <protection locked="0"/>
    </xf>
    <xf numFmtId="166" fontId="7" fillId="0" borderId="0" xfId="9" applyFont="1" applyFill="1" applyAlignment="1" applyProtection="1">
      <alignment horizontal="left" vertical="center"/>
      <protection locked="0"/>
    </xf>
    <xf numFmtId="166" fontId="39" fillId="0" borderId="0" xfId="9" applyFont="1" applyFill="1" applyAlignment="1" applyProtection="1">
      <alignment horizontal="right" vertical="center"/>
      <protection locked="0"/>
    </xf>
    <xf numFmtId="37" fontId="39" fillId="0" borderId="0" xfId="9" applyNumberFormat="1" applyFont="1" applyFill="1" applyAlignment="1" applyProtection="1">
      <alignment horizontal="left" vertical="center"/>
      <protection locked="0"/>
    </xf>
    <xf numFmtId="166" fontId="39" fillId="0" borderId="0" xfId="9" applyFont="1" applyFill="1" applyAlignment="1" applyProtection="1">
      <alignment horizontal="left" vertical="center"/>
      <protection locked="0"/>
    </xf>
    <xf numFmtId="166" fontId="32" fillId="0" borderId="0" xfId="9" applyFont="1" applyFill="1" applyAlignment="1" applyProtection="1">
      <alignment horizontal="center" vertical="center"/>
      <protection locked="0"/>
    </xf>
    <xf numFmtId="166" fontId="7" fillId="0" borderId="0" xfId="9" applyFont="1" applyFill="1" applyAlignment="1" applyProtection="1">
      <alignment horizontal="center" vertical="center"/>
      <protection locked="0"/>
    </xf>
    <xf numFmtId="166" fontId="8" fillId="0" borderId="0" xfId="9" applyFont="1" applyFill="1" applyAlignment="1" applyProtection="1">
      <alignment horizontal="left" vertical="center"/>
      <protection locked="0"/>
    </xf>
    <xf numFmtId="37" fontId="36" fillId="0" borderId="0" xfId="0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right"/>
      <protection locked="0"/>
    </xf>
    <xf numFmtId="37" fontId="7" fillId="0" borderId="13" xfId="0" applyFont="1" applyBorder="1" applyProtection="1">
      <protection locked="0"/>
    </xf>
    <xf numFmtId="37" fontId="7" fillId="0" borderId="0" xfId="0" applyFont="1" applyBorder="1" applyProtection="1">
      <protection locked="0"/>
    </xf>
    <xf numFmtId="14" fontId="7" fillId="0" borderId="13" xfId="0" applyNumberFormat="1" applyFont="1" applyBorder="1" applyProtection="1">
      <protection locked="0"/>
    </xf>
    <xf numFmtId="37" fontId="9" fillId="0" borderId="0" xfId="0" applyFont="1" applyAlignment="1" applyProtection="1">
      <alignment horizontal="center"/>
      <protection locked="0"/>
    </xf>
    <xf numFmtId="37" fontId="32" fillId="3" borderId="4" xfId="0" applyFont="1" applyFill="1" applyBorder="1" applyProtection="1">
      <protection locked="0"/>
    </xf>
    <xf numFmtId="37" fontId="37" fillId="3" borderId="4" xfId="0" applyFont="1" applyFill="1" applyBorder="1" applyAlignment="1" applyProtection="1">
      <alignment horizontal="center"/>
      <protection locked="0"/>
    </xf>
    <xf numFmtId="37" fontId="37" fillId="3" borderId="6" xfId="0" applyFont="1" applyFill="1" applyBorder="1" applyProtection="1">
      <protection locked="0"/>
    </xf>
    <xf numFmtId="37" fontId="37" fillId="3" borderId="6" xfId="0" applyFont="1" applyFill="1" applyBorder="1" applyAlignment="1" applyProtection="1">
      <alignment horizontal="center"/>
      <protection locked="0"/>
    </xf>
    <xf numFmtId="37" fontId="37" fillId="3" borderId="9" xfId="0" applyFont="1" applyFill="1" applyBorder="1" applyAlignment="1" applyProtection="1">
      <alignment horizontal="center"/>
      <protection locked="0"/>
    </xf>
    <xf numFmtId="37" fontId="37" fillId="3" borderId="40" xfId="0" applyFont="1" applyFill="1" applyBorder="1" applyAlignment="1" applyProtection="1">
      <alignment horizontal="center"/>
      <protection locked="0"/>
    </xf>
    <xf numFmtId="37" fontId="32" fillId="0" borderId="17" xfId="0" applyFont="1" applyBorder="1" applyProtection="1">
      <protection locked="0"/>
    </xf>
    <xf numFmtId="10" fontId="32" fillId="0" borderId="17" xfId="10" applyNumberFormat="1" applyFont="1" applyBorder="1" applyProtection="1">
      <protection locked="0"/>
    </xf>
    <xf numFmtId="37" fontId="14" fillId="0" borderId="0" xfId="0" applyFont="1" applyProtection="1">
      <protection locked="0"/>
    </xf>
    <xf numFmtId="9" fontId="32" fillId="0" borderId="17" xfId="10" applyFont="1" applyBorder="1" applyProtection="1">
      <protection locked="0"/>
    </xf>
    <xf numFmtId="37" fontId="37" fillId="0" borderId="17" xfId="0" applyFont="1" applyBorder="1" applyAlignment="1" applyProtection="1">
      <alignment horizontal="right"/>
      <protection locked="0"/>
    </xf>
    <xf numFmtId="37" fontId="0" fillId="0" borderId="17" xfId="0" applyBorder="1" applyProtection="1">
      <protection locked="0"/>
    </xf>
    <xf numFmtId="37" fontId="7" fillId="0" borderId="17" xfId="0" applyFont="1" applyBorder="1" applyAlignment="1" applyProtection="1">
      <alignment horizontal="center"/>
      <protection locked="0"/>
    </xf>
    <xf numFmtId="37" fontId="7" fillId="0" borderId="17" xfId="0" applyFont="1" applyBorder="1" applyProtection="1">
      <protection locked="0"/>
    </xf>
    <xf numFmtId="37" fontId="7" fillId="6" borderId="0" xfId="0" applyFont="1" applyFill="1" applyProtection="1">
      <protection locked="0"/>
    </xf>
    <xf numFmtId="37" fontId="2" fillId="0" borderId="0" xfId="0" applyFont="1" applyProtection="1">
      <protection locked="0"/>
    </xf>
    <xf numFmtId="5" fontId="0" fillId="6" borderId="0" xfId="0" applyNumberFormat="1" applyFill="1" applyProtection="1">
      <protection locked="0"/>
    </xf>
    <xf numFmtId="5" fontId="2" fillId="6" borderId="0" xfId="0" applyNumberFormat="1" applyFont="1" applyFill="1" applyProtection="1">
      <protection locked="0"/>
    </xf>
    <xf numFmtId="37" fontId="2" fillId="0" borderId="0" xfId="0" applyFont="1" applyAlignment="1" applyProtection="1">
      <protection locked="0"/>
    </xf>
    <xf numFmtId="37" fontId="2" fillId="0" borderId="17" xfId="0" applyFont="1" applyBorder="1" applyProtection="1">
      <protection locked="0"/>
    </xf>
    <xf numFmtId="37" fontId="7" fillId="0" borderId="0" xfId="0" applyFont="1" applyAlignment="1" applyProtection="1">
      <protection locked="0"/>
    </xf>
    <xf numFmtId="171" fontId="7" fillId="0" borderId="0" xfId="2" quotePrefix="1" applyNumberFormat="1" applyFont="1" applyBorder="1" applyProtection="1">
      <protection locked="0"/>
    </xf>
    <xf numFmtId="37" fontId="2" fillId="0" borderId="0" xfId="0" applyFont="1" applyAlignment="1" applyProtection="1">
      <alignment horizontal="right"/>
      <protection locked="0"/>
    </xf>
    <xf numFmtId="37" fontId="45" fillId="6" borderId="0" xfId="0" applyFont="1" applyFill="1" applyProtection="1">
      <protection locked="0"/>
    </xf>
    <xf numFmtId="4" fontId="8" fillId="0" borderId="0" xfId="12" applyNumberFormat="1" applyProtection="1">
      <protection locked="0"/>
    </xf>
    <xf numFmtId="4" fontId="8" fillId="0" borderId="13" xfId="12" applyNumberFormat="1" applyBorder="1" applyProtection="1">
      <protection locked="0"/>
    </xf>
    <xf numFmtId="4" fontId="8" fillId="0" borderId="37" xfId="12" applyNumberFormat="1" applyBorder="1" applyProtection="1">
      <protection locked="0"/>
    </xf>
    <xf numFmtId="4" fontId="36" fillId="0" borderId="0" xfId="12" applyNumberFormat="1" applyFont="1" applyProtection="1">
      <protection locked="0"/>
    </xf>
    <xf numFmtId="4" fontId="36" fillId="0" borderId="0" xfId="12" applyNumberFormat="1" applyFont="1" applyFill="1" applyProtection="1">
      <protection locked="0"/>
    </xf>
    <xf numFmtId="10" fontId="8" fillId="5" borderId="0" xfId="12" applyNumberFormat="1" applyFill="1" applyProtection="1">
      <protection locked="0"/>
    </xf>
    <xf numFmtId="9" fontId="8" fillId="6" borderId="0" xfId="10" applyFont="1" applyFill="1" applyProtection="1">
      <protection locked="0"/>
    </xf>
    <xf numFmtId="4" fontId="8" fillId="0" borderId="0" xfId="12" applyNumberFormat="1" applyFont="1" applyProtection="1">
      <protection locked="0"/>
    </xf>
    <xf numFmtId="4" fontId="8" fillId="0" borderId="0" xfId="12" applyNumberFormat="1" applyAlignment="1" applyProtection="1">
      <alignment horizontal="right"/>
      <protection locked="0"/>
    </xf>
    <xf numFmtId="14" fontId="8" fillId="0" borderId="0" xfId="12" applyNumberFormat="1" applyProtection="1">
      <protection locked="0"/>
    </xf>
    <xf numFmtId="3" fontId="8" fillId="0" borderId="0" xfId="12" applyNumberFormat="1" applyProtection="1">
      <protection locked="0"/>
    </xf>
    <xf numFmtId="3" fontId="8" fillId="7" borderId="0" xfId="12" applyNumberFormat="1" applyFill="1" applyProtection="1">
      <protection locked="0"/>
    </xf>
    <xf numFmtId="3" fontId="28" fillId="7" borderId="0" xfId="12" applyNumberFormat="1" applyFont="1" applyFill="1" applyProtection="1">
      <protection locked="0"/>
    </xf>
    <xf numFmtId="3" fontId="8" fillId="0" borderId="0" xfId="12" applyNumberFormat="1" applyFill="1" applyProtection="1">
      <protection locked="0"/>
    </xf>
    <xf numFmtId="3" fontId="8" fillId="6" borderId="0" xfId="12" applyNumberFormat="1" applyFont="1" applyFill="1" applyProtection="1">
      <protection locked="0"/>
    </xf>
    <xf numFmtId="4" fontId="36" fillId="7" borderId="0" xfId="12" applyNumberFormat="1" applyFont="1" applyFill="1" applyProtection="1">
      <protection locked="0"/>
    </xf>
    <xf numFmtId="4" fontId="8" fillId="0" borderId="18" xfId="12" applyNumberFormat="1" applyBorder="1" applyProtection="1">
      <protection locked="0"/>
    </xf>
    <xf numFmtId="170" fontId="3" fillId="6" borderId="7" xfId="0" applyNumberFormat="1" applyFont="1" applyFill="1" applyBorder="1" applyAlignment="1" applyProtection="1">
      <alignment vertical="center"/>
      <protection locked="0"/>
    </xf>
    <xf numFmtId="37" fontId="3" fillId="6" borderId="37" xfId="0" applyNumberFormat="1" applyFont="1" applyFill="1" applyBorder="1" applyAlignment="1" applyProtection="1">
      <alignment vertical="center"/>
      <protection locked="0"/>
    </xf>
    <xf numFmtId="37" fontId="3" fillId="6" borderId="37" xfId="0" applyFont="1" applyFill="1" applyBorder="1" applyAlignment="1" applyProtection="1">
      <alignment vertical="center"/>
      <protection locked="0"/>
    </xf>
    <xf numFmtId="49" fontId="3" fillId="6" borderId="37" xfId="0" applyNumberFormat="1" applyFont="1" applyFill="1" applyBorder="1" applyAlignment="1" applyProtection="1">
      <alignment vertical="center"/>
      <protection locked="0"/>
    </xf>
    <xf numFmtId="175" fontId="2" fillId="6" borderId="0" xfId="0" applyNumberFormat="1" applyFont="1" applyFill="1" applyProtection="1">
      <protection locked="0"/>
    </xf>
    <xf numFmtId="175" fontId="45" fillId="6" borderId="0" xfId="0" applyNumberFormat="1" applyFont="1" applyFill="1" applyProtection="1">
      <protection locked="0"/>
    </xf>
    <xf numFmtId="166" fontId="10" fillId="0" borderId="13" xfId="9" applyFont="1" applyFill="1" applyBorder="1" applyAlignment="1" applyProtection="1">
      <alignment horizontal="left" vertical="center"/>
      <protection locked="0"/>
    </xf>
    <xf numFmtId="166" fontId="26" fillId="0" borderId="62" xfId="9" applyFont="1" applyFill="1" applyBorder="1" applyAlignment="1" applyProtection="1">
      <alignment horizontal="left" vertical="center"/>
      <protection locked="0"/>
    </xf>
    <xf numFmtId="37" fontId="0" fillId="0" borderId="63" xfId="0" applyFill="1" applyBorder="1" applyAlignment="1" applyProtection="1">
      <protection locked="0"/>
    </xf>
    <xf numFmtId="37" fontId="0" fillId="0" borderId="64" xfId="0" applyFill="1" applyBorder="1" applyAlignment="1" applyProtection="1">
      <protection locked="0"/>
    </xf>
    <xf numFmtId="166" fontId="23" fillId="0" borderId="65" xfId="9" applyFont="1" applyFill="1" applyBorder="1" applyAlignment="1" applyProtection="1">
      <alignment horizontal="left" vertical="center"/>
      <protection locked="0"/>
    </xf>
    <xf numFmtId="37" fontId="0" fillId="0" borderId="66" xfId="0" applyFill="1" applyBorder="1" applyAlignment="1" applyProtection="1">
      <protection locked="0"/>
    </xf>
    <xf numFmtId="37" fontId="0" fillId="0" borderId="67" xfId="0" applyFill="1" applyBorder="1" applyAlignment="1" applyProtection="1">
      <protection locked="0"/>
    </xf>
    <xf numFmtId="166" fontId="23" fillId="0" borderId="62" xfId="9" applyFont="1" applyFill="1" applyBorder="1" applyAlignment="1" applyProtection="1">
      <alignment horizontal="left" vertical="center"/>
      <protection locked="0"/>
    </xf>
    <xf numFmtId="166" fontId="26" fillId="0" borderId="49" xfId="9" applyFont="1" applyFill="1" applyBorder="1" applyAlignment="1" applyProtection="1">
      <alignment horizontal="left" vertical="center"/>
      <protection locked="0"/>
    </xf>
    <xf numFmtId="37" fontId="0" fillId="0" borderId="50" xfId="0" applyFill="1" applyBorder="1" applyAlignment="1" applyProtection="1">
      <protection locked="0"/>
    </xf>
    <xf numFmtId="37" fontId="0" fillId="0" borderId="68" xfId="0" applyFill="1" applyBorder="1" applyAlignment="1" applyProtection="1">
      <protection locked="0"/>
    </xf>
    <xf numFmtId="166" fontId="5" fillId="0" borderId="4" xfId="9" applyFont="1" applyFill="1" applyBorder="1" applyAlignment="1" applyProtection="1">
      <alignment horizontal="center" vertical="center"/>
      <protection locked="0"/>
    </xf>
    <xf numFmtId="37" fontId="30" fillId="0" borderId="54" xfId="0" applyFont="1" applyFill="1" applyBorder="1" applyAlignment="1" applyProtection="1">
      <alignment horizontal="center" vertical="center"/>
      <protection locked="0"/>
    </xf>
    <xf numFmtId="166" fontId="20" fillId="0" borderId="62" xfId="9" applyFont="1" applyFill="1" applyBorder="1" applyAlignment="1" applyProtection="1">
      <alignment horizontal="left" vertical="center"/>
      <protection locked="0"/>
    </xf>
    <xf numFmtId="37" fontId="0" fillId="0" borderId="63" xfId="0" applyFill="1" applyBorder="1" applyAlignment="1" applyProtection="1">
      <alignment vertical="center"/>
      <protection locked="0"/>
    </xf>
    <xf numFmtId="37" fontId="0" fillId="0" borderId="64" xfId="0" applyFill="1" applyBorder="1" applyAlignment="1" applyProtection="1">
      <alignment vertical="center"/>
      <protection locked="0"/>
    </xf>
    <xf numFmtId="37" fontId="0" fillId="0" borderId="63" xfId="0" applyBorder="1" applyAlignment="1" applyProtection="1">
      <protection locked="0"/>
    </xf>
    <xf numFmtId="37" fontId="0" fillId="0" borderId="64" xfId="0" applyBorder="1" applyAlignment="1" applyProtection="1">
      <protection locked="0"/>
    </xf>
    <xf numFmtId="166" fontId="24" fillId="0" borderId="62" xfId="9" applyFont="1" applyFill="1" applyBorder="1" applyAlignment="1" applyProtection="1">
      <alignment horizontal="center" vertical="center"/>
    </xf>
    <xf numFmtId="37" fontId="0" fillId="0" borderId="63" xfId="0" applyBorder="1" applyAlignment="1" applyProtection="1">
      <alignment horizontal="center" vertical="center"/>
    </xf>
    <xf numFmtId="37" fontId="37" fillId="3" borderId="8" xfId="0" applyFont="1" applyFill="1" applyBorder="1" applyAlignment="1" applyProtection="1">
      <alignment horizontal="center"/>
      <protection locked="0"/>
    </xf>
    <xf numFmtId="37" fontId="37" fillId="3" borderId="39" xfId="0" applyFont="1" applyFill="1" applyBorder="1" applyAlignment="1" applyProtection="1">
      <alignment horizontal="center"/>
      <protection locked="0"/>
    </xf>
    <xf numFmtId="37" fontId="1" fillId="0" borderId="0" xfId="0" applyFont="1" applyAlignment="1" applyProtection="1">
      <alignment horizontal="center"/>
      <protection locked="0"/>
    </xf>
    <xf numFmtId="37" fontId="9" fillId="0" borderId="0" xfId="0" applyFont="1" applyAlignment="1" applyProtection="1">
      <alignment horizontal="center"/>
      <protection locked="0"/>
    </xf>
    <xf numFmtId="37" fontId="9" fillId="0" borderId="37" xfId="0" applyFont="1" applyBorder="1" applyAlignment="1" applyProtection="1">
      <alignment horizontal="center"/>
      <protection locked="0"/>
    </xf>
    <xf numFmtId="10" fontId="0" fillId="0" borderId="14" xfId="10" applyNumberFormat="1" applyFont="1" applyFill="1" applyBorder="1" applyAlignment="1" applyProtection="1">
      <alignment horizontal="center"/>
    </xf>
    <xf numFmtId="10" fontId="0" fillId="0" borderId="1" xfId="10" applyNumberFormat="1" applyFont="1" applyFill="1" applyBorder="1" applyAlignment="1" applyProtection="1">
      <alignment horizontal="center"/>
    </xf>
    <xf numFmtId="10" fontId="0" fillId="0" borderId="69" xfId="10" applyNumberFormat="1" applyFont="1" applyFill="1" applyBorder="1" applyAlignment="1" applyProtection="1">
      <alignment horizontal="center"/>
    </xf>
    <xf numFmtId="3" fontId="31" fillId="0" borderId="0" xfId="0" applyNumberFormat="1" applyFont="1" applyFill="1" applyAlignment="1" applyProtection="1">
      <alignment horizontal="center" wrapText="1"/>
      <protection locked="0"/>
    </xf>
    <xf numFmtId="37" fontId="4" fillId="0" borderId="0" xfId="0" applyNumberFormat="1" applyFont="1" applyFill="1" applyAlignment="1" applyProtection="1">
      <alignment horizontal="center" vertical="center"/>
    </xf>
    <xf numFmtId="37" fontId="3" fillId="0" borderId="93" xfId="0" applyNumberFormat="1" applyFont="1" applyFill="1" applyBorder="1" applyAlignment="1" applyProtection="1">
      <alignment horizontal="left" vertical="center" wrapText="1"/>
    </xf>
    <xf numFmtId="37" fontId="3" fillId="0" borderId="86" xfId="0" applyNumberFormat="1" applyFont="1" applyFill="1" applyBorder="1" applyAlignment="1" applyProtection="1">
      <alignment horizontal="left" vertical="center" wrapText="1"/>
    </xf>
    <xf numFmtId="4" fontId="8" fillId="0" borderId="0" xfId="12" applyNumberFormat="1" applyAlignment="1" applyProtection="1">
      <alignment horizontal="right"/>
      <protection locked="0"/>
    </xf>
    <xf numFmtId="37" fontId="1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  <xf numFmtId="166" fontId="17" fillId="0" borderId="13" xfId="7" applyFont="1" applyFill="1" applyBorder="1" applyAlignment="1" applyProtection="1">
      <alignment horizontal="left" vertical="center"/>
      <protection locked="0"/>
    </xf>
    <xf numFmtId="37" fontId="10" fillId="0" borderId="0" xfId="0" applyFont="1" applyFill="1" applyAlignment="1">
      <alignment vertical="top" wrapText="1"/>
    </xf>
    <xf numFmtId="37" fontId="0" fillId="0" borderId="0" xfId="0" applyFill="1" applyAlignment="1">
      <alignment vertical="top" wrapText="1"/>
    </xf>
    <xf numFmtId="37" fontId="10" fillId="0" borderId="0" xfId="0" applyFont="1" applyFill="1" applyAlignment="1">
      <alignment horizontal="left" vertical="top" wrapText="1"/>
    </xf>
    <xf numFmtId="37" fontId="0" fillId="0" borderId="0" xfId="0" applyFill="1" applyAlignment="1">
      <alignment horizontal="left" vertical="top" wrapText="1"/>
    </xf>
    <xf numFmtId="37" fontId="43" fillId="0" borderId="13" xfId="0" applyFont="1" applyFill="1" applyBorder="1" applyAlignment="1" applyProtection="1">
      <alignment horizontal="left"/>
      <protection locked="0"/>
    </xf>
    <xf numFmtId="37" fontId="30" fillId="0" borderId="72" xfId="0" applyFont="1" applyFill="1" applyBorder="1" applyAlignment="1">
      <alignment horizontal="center"/>
    </xf>
    <xf numFmtId="37" fontId="30" fillId="0" borderId="54" xfId="0" applyFont="1" applyFill="1" applyBorder="1" applyAlignment="1">
      <alignment horizontal="center"/>
    </xf>
    <xf numFmtId="37" fontId="30" fillId="0" borderId="78" xfId="0" applyFont="1" applyFill="1" applyBorder="1" applyAlignment="1">
      <alignment horizontal="center"/>
    </xf>
    <xf numFmtId="37" fontId="7" fillId="0" borderId="0" xfId="0" applyFont="1" applyFill="1" applyBorder="1" applyAlignment="1">
      <alignment wrapText="1"/>
    </xf>
    <xf numFmtId="166" fontId="44" fillId="0" borderId="0" xfId="7" applyFont="1" applyFill="1" applyAlignment="1" applyProtection="1">
      <alignment horizontal="center" vertical="center"/>
    </xf>
    <xf numFmtId="166" fontId="15" fillId="0" borderId="0" xfId="7" applyFont="1" applyFill="1" applyAlignment="1" applyProtection="1">
      <alignment horizontal="center" vertical="center"/>
    </xf>
    <xf numFmtId="37" fontId="30" fillId="0" borderId="13" xfId="0" applyFont="1" applyFill="1" applyBorder="1" applyAlignment="1">
      <alignment horizontal="left"/>
    </xf>
    <xf numFmtId="37" fontId="0" fillId="0" borderId="13" xfId="0" applyFill="1" applyBorder="1" applyAlignment="1">
      <alignment horizontal="left"/>
    </xf>
    <xf numFmtId="37" fontId="7" fillId="0" borderId="13" xfId="0" applyFont="1" applyFill="1" applyBorder="1" applyAlignment="1">
      <alignment horizontal="left" wrapText="1"/>
    </xf>
    <xf numFmtId="37" fontId="7" fillId="0" borderId="37" xfId="0" applyFont="1" applyFill="1" applyBorder="1" applyAlignment="1">
      <alignment wrapText="1"/>
    </xf>
    <xf numFmtId="37" fontId="11" fillId="0" borderId="0" xfId="0" applyFont="1" applyFill="1" applyBorder="1" applyAlignment="1">
      <alignment horizontal="center" shrinkToFit="1"/>
    </xf>
    <xf numFmtId="37" fontId="0" fillId="0" borderId="0" xfId="0" applyFill="1" applyBorder="1" applyAlignment="1">
      <alignment horizontal="center" shrinkToFit="1"/>
    </xf>
    <xf numFmtId="37" fontId="11" fillId="0" borderId="70" xfId="0" applyFont="1" applyFill="1" applyBorder="1" applyAlignment="1">
      <alignment horizontal="center" vertical="center" wrapText="1"/>
    </xf>
    <xf numFmtId="37" fontId="11" fillId="0" borderId="57" xfId="0" applyFont="1" applyFill="1" applyBorder="1" applyAlignment="1">
      <alignment horizontal="center" vertical="center" wrapText="1"/>
    </xf>
  </cellXfs>
  <cellStyles count="20">
    <cellStyle name="Comma" xfId="1" builtinId="3"/>
    <cellStyle name="Comma0" xfId="13"/>
    <cellStyle name="Comma0 2" xfId="18"/>
    <cellStyle name="Comma0 3" xfId="15"/>
    <cellStyle name="Currency" xfId="2" builtinId="4"/>
    <cellStyle name="Currency0" xfId="14"/>
    <cellStyle name="Currency0 2" xfId="19"/>
    <cellStyle name="Currency0 3" xfId="16"/>
    <cellStyle name="Date" xfId="3"/>
    <cellStyle name="Fixed" xfId="4"/>
    <cellStyle name="Heading1" xfId="5"/>
    <cellStyle name="Heading2" xfId="6"/>
    <cellStyle name="Normal" xfId="0" builtinId="0"/>
    <cellStyle name="Normal 2" xfId="17"/>
    <cellStyle name="Normal_Casa Vallita UW HOME" xfId="12"/>
    <cellStyle name="Normal_RNTSKED-" xfId="7"/>
    <cellStyle name="Normal_Sheet1" xfId="8"/>
    <cellStyle name="Normal_SKED-A" xfId="9"/>
    <cellStyle name="Percent" xfId="10" builtinId="5"/>
    <cellStyle name="Total" xfId="1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180975</xdr:rowOff>
    </xdr:from>
    <xdr:to>
      <xdr:col>6</xdr:col>
      <xdr:colOff>657225</xdr:colOff>
      <xdr:row>16</xdr:row>
      <xdr:rowOff>180975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8575" y="371475"/>
          <a:ext cx="5200650" cy="285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is a multiple sheet Excel Workbook with Schedules for various MFA rental programs.   Schedules "A" through "I" are separate worksheets (See Tabs at bottom while in Excel.). </a:t>
          </a:r>
        </a:p>
        <a:p>
          <a:pPr algn="l" rtl="0">
            <a:lnSpc>
              <a:spcPts val="13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Each of the schedules is a required for a Low Income Housing Tax Credit (LIHTC) Application. There are other schedules which are also needed to complete the LIHTC  Application (see website) Schedules F &amp; G are only required for LIHTC, not for other rental applications such as HOME, Primero, NM Housing Trust Fund, Energ$avers and Land Title Trust Fund. Schedules H &amp; I are not required for 542 C Risk Share and ACCESS loans because those loan programs require that the Principals and the Managment Agent complete HUD form 2530, which supplies the same information. </a:t>
          </a:r>
        </a:p>
      </xdr:txBody>
    </xdr:sp>
    <xdr:clientData/>
  </xdr:twoCellAnchor>
  <xdr:twoCellAnchor>
    <xdr:from>
      <xdr:col>7</xdr:col>
      <xdr:colOff>28575</xdr:colOff>
      <xdr:row>1</xdr:row>
      <xdr:rowOff>180975</xdr:rowOff>
    </xdr:from>
    <xdr:to>
      <xdr:col>13</xdr:col>
      <xdr:colOff>657225</xdr:colOff>
      <xdr:row>16</xdr:row>
      <xdr:rowOff>180975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575" y="371475"/>
          <a:ext cx="5200650" cy="285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is a multiple sheet Excel Workbook with Schedules for various MFA rental programs.   Schedules "A" through "I" are separate worksheets (See Tabs at bottom while in Excel.). </a:t>
          </a:r>
        </a:p>
        <a:p>
          <a:pPr algn="l" rtl="0">
            <a:lnSpc>
              <a:spcPts val="13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Each of the schedules is a required for a Low Income Housing Tax Credit (LIHTC) Application. There are other schedules which are also needed to complete the LIHTC  Application (see website) Schedules F &amp; G are only required for LIHTC, not for other rental applications such as HOME, Primero, NM Housing Trust Fund, Energ$avers and Land Title Trust Fund. Schedules H &amp; I are not required for 542 C Risk Share and ACCESS loans because those loan programs require that the Principals and the Managment Agent complete HUD form 2530, which supplies the same information.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174625</xdr:rowOff>
    </xdr:from>
    <xdr:to>
      <xdr:col>3</xdr:col>
      <xdr:colOff>50800</xdr:colOff>
      <xdr:row>24</xdr:row>
      <xdr:rowOff>88900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9525" y="6130925"/>
          <a:ext cx="57435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Total of Permanent Amount Column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Must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Equal Total Development Cost in Schedule A.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derwriting/temp/HOME/2009/Casa%20Vallita%20UW%20HO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etup"/>
      <sheetName val="MFA Insured First"/>
      <sheetName val="Sources"/>
      <sheetName val="Costs"/>
      <sheetName val="Unit Tiers"/>
      <sheetName val="Expenses"/>
      <sheetName val="Construction Period"/>
      <sheetName val="Lease-up"/>
      <sheetName val="CF Projection"/>
      <sheetName val="Loan Schedule - First Mortgage"/>
      <sheetName val="Loan Schedule - HOME-IO"/>
      <sheetName val="Loan Schedule - Home Amortizing"/>
      <sheetName val="Loan Schedule - Other Amort"/>
      <sheetName val="Loan Schedule - Other-IO"/>
      <sheetName val="HOME Subsidy Analysis"/>
      <sheetName val="HOME Build Up"/>
      <sheetName val="Board Summary"/>
      <sheetName val="HUD Feasibility"/>
      <sheetName val="HUD Certification"/>
      <sheetName val="Participation Info"/>
      <sheetName val="Draw Schedu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topLeftCell="H1" zoomScaleNormal="100" workbookViewId="0">
      <selection activeCell="J26" sqref="J26"/>
    </sheetView>
  </sheetViews>
  <sheetFormatPr defaultRowHeight="15" x14ac:dyDescent="0.2"/>
  <cols>
    <col min="8" max="8" width="8" customWidth="1"/>
  </cols>
  <sheetData/>
  <phoneticPr fontId="0" type="noConversion"/>
  <pageMargins left="0.75" right="0.75" top="1" bottom="1" header="0.5" footer="0.5"/>
  <pageSetup orientation="portrait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25"/>
  <sheetViews>
    <sheetView view="pageLayout" zoomScaleNormal="75" workbookViewId="0">
      <selection activeCell="D13" sqref="D13"/>
    </sheetView>
  </sheetViews>
  <sheetFormatPr defaultRowHeight="15" x14ac:dyDescent="0.2"/>
  <cols>
    <col min="1" max="1" width="2.77734375" style="25" customWidth="1"/>
    <col min="2" max="2" width="2.109375" style="25" customWidth="1"/>
    <col min="3" max="3" width="3.44140625" style="25" customWidth="1"/>
    <col min="4" max="7" width="8.88671875" style="25"/>
    <col min="8" max="8" width="5.21875" style="25" customWidth="1"/>
    <col min="9" max="9" width="10.109375" style="25" customWidth="1"/>
    <col min="10" max="10" width="3.44140625" style="25" customWidth="1"/>
    <col min="11" max="16384" width="8.88671875" style="25"/>
  </cols>
  <sheetData>
    <row r="1" spans="1:16" ht="15.75" x14ac:dyDescent="0.2">
      <c r="B1" s="5" t="s">
        <v>452</v>
      </c>
      <c r="C1" s="5"/>
      <c r="D1" s="63"/>
      <c r="E1" s="63"/>
      <c r="F1" s="63"/>
      <c r="G1" s="63"/>
      <c r="H1" s="63"/>
      <c r="I1" s="63"/>
    </row>
    <row r="2" spans="1:16" ht="15.75" x14ac:dyDescent="0.2">
      <c r="B2" s="5" t="s">
        <v>131</v>
      </c>
      <c r="C2" s="5"/>
      <c r="D2" s="63"/>
      <c r="E2" s="63"/>
      <c r="F2" s="63"/>
      <c r="G2" s="63"/>
      <c r="H2" s="63"/>
      <c r="I2" s="63"/>
    </row>
    <row r="3" spans="1:16" x14ac:dyDescent="0.2">
      <c r="B3" s="131"/>
      <c r="C3" s="131"/>
      <c r="D3" s="63"/>
      <c r="E3" s="63"/>
      <c r="F3" s="63"/>
      <c r="G3" s="63"/>
      <c r="H3" s="63"/>
      <c r="I3" s="63"/>
    </row>
    <row r="4" spans="1:16" x14ac:dyDescent="0.2">
      <c r="A4" s="199"/>
      <c r="B4" s="200" t="s">
        <v>0</v>
      </c>
      <c r="C4" s="200"/>
      <c r="D4" s="199"/>
      <c r="E4" s="67"/>
      <c r="F4" s="27"/>
      <c r="G4" s="27"/>
      <c r="H4" s="27"/>
      <c r="I4" s="27"/>
      <c r="J4" s="199"/>
    </row>
    <row r="5" spans="1:16" ht="30" customHeight="1" x14ac:dyDescent="0.2"/>
    <row r="6" spans="1:16" x14ac:dyDescent="0.2">
      <c r="A6" s="124" t="s">
        <v>132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19.5" customHeight="1" x14ac:dyDescent="0.2">
      <c r="B7" s="124"/>
      <c r="C7" s="124"/>
      <c r="D7" s="201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ht="42" customHeight="1" x14ac:dyDescent="0.2">
      <c r="B8" s="9"/>
      <c r="C8" s="239"/>
      <c r="D8" s="667" t="s">
        <v>227</v>
      </c>
      <c r="E8" s="668"/>
      <c r="F8" s="668"/>
      <c r="G8" s="668"/>
      <c r="H8" s="668"/>
      <c r="I8" s="668"/>
      <c r="J8" s="668"/>
      <c r="K8" s="668"/>
      <c r="L8" s="124"/>
      <c r="M8" s="124"/>
      <c r="N8" s="124"/>
      <c r="O8" s="124"/>
      <c r="P8" s="124"/>
    </row>
    <row r="9" spans="1:16" ht="15.75" customHeight="1" x14ac:dyDescent="0.2">
      <c r="B9" s="62"/>
      <c r="C9" s="62"/>
      <c r="E9" s="62"/>
      <c r="F9" s="62"/>
      <c r="G9" s="62"/>
      <c r="H9" s="62"/>
      <c r="I9" s="124"/>
      <c r="J9" s="124"/>
      <c r="K9" s="124"/>
      <c r="L9" s="124"/>
      <c r="M9" s="124"/>
      <c r="N9" s="124"/>
      <c r="O9" s="124"/>
      <c r="P9" s="124"/>
    </row>
    <row r="10" spans="1:16" ht="41.25" customHeight="1" x14ac:dyDescent="0.2">
      <c r="B10" s="9"/>
      <c r="C10" s="239"/>
      <c r="D10" s="667" t="s">
        <v>228</v>
      </c>
      <c r="E10" s="668"/>
      <c r="F10" s="668"/>
      <c r="G10" s="668"/>
      <c r="H10" s="668"/>
      <c r="I10" s="668"/>
      <c r="J10" s="668"/>
      <c r="K10" s="668"/>
      <c r="L10" s="124"/>
      <c r="M10" s="124"/>
      <c r="N10" s="124"/>
      <c r="O10" s="124"/>
      <c r="P10" s="124"/>
    </row>
    <row r="11" spans="1:16" ht="12" customHeight="1" x14ac:dyDescent="0.2">
      <c r="J11" s="124"/>
      <c r="K11" s="124"/>
      <c r="L11" s="124"/>
      <c r="M11" s="124"/>
      <c r="N11" s="124"/>
      <c r="O11" s="124"/>
      <c r="P11" s="124"/>
    </row>
    <row r="12" spans="1:16" ht="14.25" customHeight="1" x14ac:dyDescent="0.2">
      <c r="B12" s="9"/>
      <c r="C12" s="239"/>
      <c r="D12" s="201" t="s">
        <v>133</v>
      </c>
      <c r="E12" s="62"/>
      <c r="F12" s="62"/>
      <c r="G12" s="62"/>
      <c r="I12" s="124"/>
      <c r="J12" s="124"/>
      <c r="K12" s="124"/>
      <c r="L12" s="124"/>
      <c r="M12" s="124"/>
      <c r="N12" s="124"/>
      <c r="O12" s="124"/>
      <c r="P12" s="124"/>
    </row>
    <row r="13" spans="1:16" x14ac:dyDescent="0.2">
      <c r="B13" s="62"/>
      <c r="C13" s="62"/>
      <c r="D13" s="201"/>
      <c r="E13" s="62"/>
      <c r="F13" s="62"/>
      <c r="G13" s="62"/>
      <c r="I13" s="124"/>
      <c r="J13" s="124"/>
      <c r="K13" s="124"/>
      <c r="L13" s="124"/>
      <c r="M13" s="124"/>
      <c r="N13" s="124"/>
      <c r="O13" s="124"/>
      <c r="P13" s="124"/>
    </row>
    <row r="14" spans="1:16" ht="59.25" customHeight="1" x14ac:dyDescent="0.2">
      <c r="B14" s="62"/>
      <c r="C14" s="62"/>
      <c r="D14" s="669" t="s">
        <v>392</v>
      </c>
      <c r="E14" s="670"/>
      <c r="F14" s="670"/>
      <c r="G14" s="670"/>
      <c r="H14" s="670"/>
      <c r="I14" s="670"/>
      <c r="J14" s="670"/>
      <c r="K14" s="670"/>
      <c r="L14" s="124"/>
      <c r="M14" s="124"/>
      <c r="N14" s="124"/>
      <c r="O14" s="124"/>
      <c r="P14" s="124"/>
    </row>
    <row r="15" spans="1:16" ht="8.25" customHeight="1" x14ac:dyDescent="0.2">
      <c r="B15" s="124"/>
      <c r="C15" s="124"/>
      <c r="D15" s="202"/>
      <c r="E15" s="203"/>
      <c r="F15" s="203"/>
      <c r="G15" s="203"/>
      <c r="H15" s="203"/>
      <c r="I15" s="203"/>
      <c r="J15" s="124"/>
      <c r="K15" s="124"/>
      <c r="L15" s="124"/>
      <c r="M15" s="124"/>
      <c r="N15" s="124"/>
      <c r="O15" s="124"/>
      <c r="P15" s="124"/>
    </row>
    <row r="16" spans="1:16" ht="28.5" customHeight="1" x14ac:dyDescent="0.2">
      <c r="B16" s="124"/>
      <c r="C16" s="124"/>
      <c r="D16" s="669" t="s">
        <v>134</v>
      </c>
      <c r="E16" s="670"/>
      <c r="F16" s="670"/>
      <c r="G16" s="670"/>
      <c r="H16" s="670"/>
      <c r="I16" s="670"/>
      <c r="J16" s="670"/>
      <c r="K16" s="670"/>
      <c r="L16" s="124"/>
      <c r="M16" s="124"/>
      <c r="N16" s="124"/>
      <c r="O16" s="124"/>
      <c r="P16" s="124"/>
    </row>
    <row r="17" spans="2:16" ht="27.75" customHeight="1" x14ac:dyDescent="0.2">
      <c r="B17" s="124"/>
      <c r="C17" s="124"/>
      <c r="D17" s="202"/>
      <c r="E17" s="203"/>
      <c r="F17" s="203"/>
      <c r="G17" s="203"/>
      <c r="H17" s="203"/>
      <c r="I17" s="203"/>
      <c r="J17" s="124"/>
      <c r="K17" s="124"/>
      <c r="L17" s="124"/>
      <c r="M17" s="124"/>
      <c r="N17" s="124"/>
      <c r="O17" s="124"/>
      <c r="P17" s="124"/>
    </row>
    <row r="18" spans="2:16" x14ac:dyDescent="0.2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2:16" x14ac:dyDescent="0.2">
      <c r="B19" s="124" t="s">
        <v>135</v>
      </c>
      <c r="C19" s="124"/>
      <c r="D19" s="124"/>
      <c r="E19" s="124"/>
      <c r="F19" s="124"/>
      <c r="G19" s="124"/>
      <c r="H19" s="124" t="s">
        <v>155</v>
      </c>
      <c r="I19" s="204" t="s">
        <v>154</v>
      </c>
      <c r="J19" s="124"/>
      <c r="K19" s="124"/>
      <c r="L19" s="124"/>
      <c r="M19" s="124"/>
      <c r="N19" s="124"/>
      <c r="O19" s="124"/>
      <c r="P19" s="124"/>
    </row>
    <row r="20" spans="2:16" x14ac:dyDescent="0.2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2:16" x14ac:dyDescent="0.2"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</row>
    <row r="22" spans="2:16" x14ac:dyDescent="0.2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2:16" x14ac:dyDescent="0.2">
      <c r="B23" s="124" t="s">
        <v>135</v>
      </c>
      <c r="C23" s="124"/>
      <c r="D23" s="124"/>
      <c r="E23" s="124"/>
      <c r="F23" s="124"/>
      <c r="G23" s="124"/>
      <c r="H23" s="124" t="s">
        <v>155</v>
      </c>
      <c r="I23" s="204" t="s">
        <v>154</v>
      </c>
      <c r="J23" s="124"/>
      <c r="K23" s="124"/>
      <c r="L23" s="124"/>
      <c r="M23" s="124"/>
      <c r="N23" s="124"/>
      <c r="O23" s="124"/>
      <c r="P23" s="124"/>
    </row>
    <row r="24" spans="2:16" x14ac:dyDescent="0.2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2:16" x14ac:dyDescent="0.2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2:16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2:16" x14ac:dyDescent="0.2"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2:16" x14ac:dyDescent="0.2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2:16" x14ac:dyDescent="0.2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2:16" x14ac:dyDescent="0.2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</row>
    <row r="31" spans="2:16" x14ac:dyDescent="0.2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2:16" x14ac:dyDescent="0.2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2:16" x14ac:dyDescent="0.2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</row>
    <row r="34" spans="2:16" x14ac:dyDescent="0.2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2:16" x14ac:dyDescent="0.2"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</row>
    <row r="36" spans="2:16" x14ac:dyDescent="0.2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</row>
    <row r="37" spans="2:16" x14ac:dyDescent="0.2"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  <row r="38" spans="2:16" x14ac:dyDescent="0.2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2:16" x14ac:dyDescent="0.2"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</row>
    <row r="40" spans="2:16" x14ac:dyDescent="0.2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</row>
    <row r="41" spans="2:16" x14ac:dyDescent="0.2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</row>
    <row r="42" spans="2:16" x14ac:dyDescent="0.2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</row>
    <row r="43" spans="2:16" x14ac:dyDescent="0.2"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</row>
    <row r="44" spans="2:16" x14ac:dyDescent="0.2"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</row>
    <row r="45" spans="2:16" x14ac:dyDescent="0.2"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</row>
    <row r="46" spans="2:16" x14ac:dyDescent="0.2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</row>
    <row r="47" spans="2:16" x14ac:dyDescent="0.2"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</row>
    <row r="48" spans="2:16" x14ac:dyDescent="0.2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</row>
    <row r="49" spans="2:16" x14ac:dyDescent="0.2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2:16" x14ac:dyDescent="0.2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</row>
    <row r="51" spans="2:16" x14ac:dyDescent="0.2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</row>
    <row r="52" spans="2:16" x14ac:dyDescent="0.2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spans="2:16" x14ac:dyDescent="0.2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</row>
    <row r="54" spans="2:16" x14ac:dyDescent="0.2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2:16" x14ac:dyDescent="0.2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</row>
    <row r="56" spans="2:16" x14ac:dyDescent="0.2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</row>
    <row r="57" spans="2:16" x14ac:dyDescent="0.2"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</row>
    <row r="58" spans="2:16" x14ac:dyDescent="0.2"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</row>
    <row r="59" spans="2:16" x14ac:dyDescent="0.2"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</row>
    <row r="60" spans="2:16" x14ac:dyDescent="0.2"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</row>
    <row r="61" spans="2:16" x14ac:dyDescent="0.2"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</row>
    <row r="62" spans="2:16" x14ac:dyDescent="0.2"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</row>
    <row r="63" spans="2:16" x14ac:dyDescent="0.2"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</row>
    <row r="64" spans="2:16" x14ac:dyDescent="0.2"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</row>
    <row r="65" spans="2:16" x14ac:dyDescent="0.2"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</row>
    <row r="66" spans="2:16" x14ac:dyDescent="0.2"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</row>
    <row r="67" spans="2:16" x14ac:dyDescent="0.2"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</row>
    <row r="68" spans="2:16" x14ac:dyDescent="0.2"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</row>
    <row r="69" spans="2:16" x14ac:dyDescent="0.2"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</row>
    <row r="70" spans="2:16" x14ac:dyDescent="0.2"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</row>
    <row r="71" spans="2:16" x14ac:dyDescent="0.2"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</row>
    <row r="72" spans="2:16" x14ac:dyDescent="0.2"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</row>
    <row r="73" spans="2:16" x14ac:dyDescent="0.2"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</row>
    <row r="74" spans="2:16" x14ac:dyDescent="0.2"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</row>
    <row r="75" spans="2:16" x14ac:dyDescent="0.2"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</row>
    <row r="76" spans="2:16" x14ac:dyDescent="0.2"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</row>
    <row r="77" spans="2:16" x14ac:dyDescent="0.2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</row>
    <row r="78" spans="2:16" x14ac:dyDescent="0.2"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</row>
    <row r="79" spans="2:16" x14ac:dyDescent="0.2"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</row>
    <row r="80" spans="2:16" x14ac:dyDescent="0.2"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</row>
    <row r="81" spans="2:16" x14ac:dyDescent="0.2"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</row>
    <row r="82" spans="2:16" x14ac:dyDescent="0.2"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</row>
    <row r="83" spans="2:16" x14ac:dyDescent="0.2"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</row>
    <row r="84" spans="2:16" x14ac:dyDescent="0.2"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</row>
    <row r="85" spans="2:16" x14ac:dyDescent="0.2"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</row>
    <row r="86" spans="2:16" x14ac:dyDescent="0.2"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</row>
    <row r="87" spans="2:16" x14ac:dyDescent="0.2"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</row>
    <row r="88" spans="2:16" x14ac:dyDescent="0.2"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</row>
    <row r="89" spans="2:16" x14ac:dyDescent="0.2"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</row>
    <row r="90" spans="2:16" x14ac:dyDescent="0.2"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</row>
    <row r="91" spans="2:16" x14ac:dyDescent="0.2"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</row>
    <row r="92" spans="2:16" x14ac:dyDescent="0.2"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</row>
    <row r="93" spans="2:16" x14ac:dyDescent="0.2"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</row>
    <row r="94" spans="2:16" x14ac:dyDescent="0.2"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</row>
    <row r="95" spans="2:16" x14ac:dyDescent="0.2"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</row>
    <row r="96" spans="2:16" x14ac:dyDescent="0.2"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</row>
    <row r="97" spans="2:16" x14ac:dyDescent="0.2"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</row>
    <row r="98" spans="2:16" x14ac:dyDescent="0.2"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</row>
    <row r="99" spans="2:16" x14ac:dyDescent="0.2"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</row>
    <row r="100" spans="2:16" x14ac:dyDescent="0.2"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</row>
    <row r="101" spans="2:16" x14ac:dyDescent="0.2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</row>
    <row r="102" spans="2:16" x14ac:dyDescent="0.2"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</row>
    <row r="103" spans="2:16" x14ac:dyDescent="0.2"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</row>
    <row r="104" spans="2:16" x14ac:dyDescent="0.2"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</row>
    <row r="105" spans="2:16" x14ac:dyDescent="0.2"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</row>
    <row r="106" spans="2:16" x14ac:dyDescent="0.2"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</row>
    <row r="107" spans="2:16" x14ac:dyDescent="0.2"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</row>
    <row r="108" spans="2:16" x14ac:dyDescent="0.2"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</row>
    <row r="109" spans="2:16" x14ac:dyDescent="0.2"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</row>
    <row r="110" spans="2:16" x14ac:dyDescent="0.2"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 x14ac:dyDescent="0.2"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 x14ac:dyDescent="0.2"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 x14ac:dyDescent="0.2"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 x14ac:dyDescent="0.2"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 x14ac:dyDescent="0.2"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 x14ac:dyDescent="0.2"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 x14ac:dyDescent="0.2"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 x14ac:dyDescent="0.2"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 x14ac:dyDescent="0.2"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 x14ac:dyDescent="0.2"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 x14ac:dyDescent="0.2"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 x14ac:dyDescent="0.2"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 x14ac:dyDescent="0.2"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 x14ac:dyDescent="0.2"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 x14ac:dyDescent="0.2"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</sheetData>
  <mergeCells count="4">
    <mergeCell ref="D8:K8"/>
    <mergeCell ref="D10:K10"/>
    <mergeCell ref="D14:K14"/>
    <mergeCell ref="D16:K16"/>
  </mergeCells>
  <phoneticPr fontId="0" type="noConversion"/>
  <printOptions horizontalCentered="1"/>
  <pageMargins left="0.75" right="0.75" top="1" bottom="1" header="0.5" footer="0.5"/>
  <pageSetup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53"/>
  <sheetViews>
    <sheetView view="pageLayout" zoomScaleNormal="75" workbookViewId="0">
      <selection activeCell="A2" sqref="A2:J2"/>
    </sheetView>
  </sheetViews>
  <sheetFormatPr defaultRowHeight="15" x14ac:dyDescent="0.2"/>
  <cols>
    <col min="1" max="1" width="18.6640625" style="25" customWidth="1"/>
    <col min="2" max="2" width="19.21875" style="25" customWidth="1"/>
    <col min="3" max="3" width="17" style="25" customWidth="1"/>
    <col min="4" max="4" width="7.5546875" style="25" customWidth="1"/>
    <col min="5" max="5" width="18.33203125" style="25" customWidth="1"/>
    <col min="6" max="6" width="20.21875" style="25" customWidth="1"/>
    <col min="7" max="7" width="25.77734375" style="25" customWidth="1"/>
    <col min="8" max="8" width="17.88671875" style="25" customWidth="1"/>
    <col min="9" max="9" width="19" style="25" customWidth="1"/>
    <col min="10" max="10" width="8.88671875" style="25" customWidth="1"/>
    <col min="11" max="11" width="8.88671875" style="25"/>
    <col min="12" max="13" width="8.88671875" style="25" hidden="1" customWidth="1"/>
    <col min="14" max="15" width="0" style="25" hidden="1" customWidth="1"/>
    <col min="16" max="16384" width="8.88671875" style="25"/>
  </cols>
  <sheetData>
    <row r="1" spans="1:13" ht="20.100000000000001" customHeight="1" x14ac:dyDescent="0.2">
      <c r="A1" s="677" t="s">
        <v>454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3" ht="20.100000000000001" customHeight="1" x14ac:dyDescent="0.2">
      <c r="A2" s="676" t="s">
        <v>327</v>
      </c>
      <c r="B2" s="677"/>
      <c r="C2" s="677"/>
      <c r="D2" s="677"/>
      <c r="E2" s="677"/>
      <c r="F2" s="677"/>
      <c r="G2" s="677"/>
      <c r="H2" s="677"/>
      <c r="I2" s="677"/>
      <c r="J2" s="677"/>
    </row>
    <row r="3" spans="1:13" ht="20.100000000000001" customHeight="1" x14ac:dyDescent="0.2">
      <c r="A3" s="263" t="s">
        <v>307</v>
      </c>
      <c r="B3" s="678"/>
      <c r="C3" s="679"/>
      <c r="D3" s="264"/>
      <c r="E3" s="288" t="s">
        <v>328</v>
      </c>
      <c r="F3" s="671"/>
      <c r="G3" s="671"/>
      <c r="H3" s="264"/>
      <c r="I3" s="58"/>
      <c r="J3" s="59"/>
    </row>
    <row r="4" spans="1:13" ht="20.100000000000001" customHeight="1" x14ac:dyDescent="0.2">
      <c r="A4" s="365" t="s">
        <v>372</v>
      </c>
      <c r="B4" s="366"/>
      <c r="C4" s="366"/>
      <c r="D4" s="59"/>
      <c r="E4" s="367" t="s">
        <v>373</v>
      </c>
      <c r="F4" s="366"/>
      <c r="G4" s="59"/>
      <c r="H4" s="59"/>
      <c r="I4" s="59"/>
      <c r="J4" s="59"/>
    </row>
    <row r="5" spans="1:13" ht="20.100000000000001" customHeight="1" thickBot="1" x14ac:dyDescent="0.25">
      <c r="A5" s="151"/>
      <c r="B5" s="205"/>
      <c r="C5" s="205"/>
      <c r="D5" s="59"/>
      <c r="E5" s="59"/>
      <c r="F5" s="59"/>
      <c r="G5" s="59"/>
      <c r="H5" s="59"/>
      <c r="I5" s="59"/>
      <c r="J5" s="59"/>
    </row>
    <row r="6" spans="1:13" ht="32.25" customHeight="1" thickBot="1" x14ac:dyDescent="0.25">
      <c r="A6" s="206" t="s">
        <v>188</v>
      </c>
      <c r="B6" s="207" t="s">
        <v>189</v>
      </c>
      <c r="C6" s="266" t="s">
        <v>190</v>
      </c>
      <c r="D6" s="208" t="s">
        <v>191</v>
      </c>
      <c r="E6" s="207" t="s">
        <v>314</v>
      </c>
      <c r="F6" s="208" t="s">
        <v>312</v>
      </c>
      <c r="G6" s="208" t="s">
        <v>313</v>
      </c>
      <c r="H6" s="266" t="s">
        <v>320</v>
      </c>
      <c r="I6" s="237" t="s">
        <v>192</v>
      </c>
      <c r="J6" s="210"/>
      <c r="M6" s="265" t="s">
        <v>308</v>
      </c>
    </row>
    <row r="7" spans="1:13" ht="15" customHeight="1" x14ac:dyDescent="0.2">
      <c r="A7" s="274"/>
      <c r="B7" s="268"/>
      <c r="C7" s="672"/>
      <c r="D7" s="672"/>
      <c r="E7" s="272"/>
      <c r="F7" s="283" t="s">
        <v>1</v>
      </c>
      <c r="G7" s="283" t="s">
        <v>1</v>
      </c>
      <c r="H7" s="291"/>
      <c r="I7" s="275"/>
      <c r="J7" s="205"/>
      <c r="L7" s="265" t="s">
        <v>321</v>
      </c>
      <c r="M7" s="265" t="s">
        <v>309</v>
      </c>
    </row>
    <row r="8" spans="1:13" ht="15" customHeight="1" x14ac:dyDescent="0.2">
      <c r="A8" s="276"/>
      <c r="B8" s="269"/>
      <c r="C8" s="673"/>
      <c r="D8" s="673"/>
      <c r="E8" s="273"/>
      <c r="F8" s="285" t="s">
        <v>315</v>
      </c>
      <c r="G8" s="285" t="s">
        <v>315</v>
      </c>
      <c r="H8" s="289" t="s">
        <v>323</v>
      </c>
      <c r="I8" s="277"/>
      <c r="J8" s="205"/>
      <c r="L8" s="265" t="s">
        <v>322</v>
      </c>
      <c r="M8" s="265" t="s">
        <v>310</v>
      </c>
    </row>
    <row r="9" spans="1:13" ht="15" customHeight="1" thickBot="1" x14ac:dyDescent="0.25">
      <c r="A9" s="278"/>
      <c r="B9" s="279"/>
      <c r="C9" s="674"/>
      <c r="D9" s="674"/>
      <c r="E9" s="280"/>
      <c r="F9" s="286" t="s">
        <v>316</v>
      </c>
      <c r="G9" s="286" t="s">
        <v>316</v>
      </c>
      <c r="H9" s="290" t="s">
        <v>324</v>
      </c>
      <c r="I9" s="282"/>
      <c r="J9" s="205"/>
      <c r="M9" s="265" t="s">
        <v>311</v>
      </c>
    </row>
    <row r="10" spans="1:13" ht="15" customHeight="1" x14ac:dyDescent="0.2">
      <c r="A10" s="274"/>
      <c r="B10" s="268"/>
      <c r="C10" s="672"/>
      <c r="D10" s="672"/>
      <c r="E10" s="270"/>
      <c r="F10" s="283" t="s">
        <v>1</v>
      </c>
      <c r="G10" s="283" t="s">
        <v>1</v>
      </c>
      <c r="H10" s="291"/>
      <c r="I10" s="275"/>
      <c r="J10" s="205"/>
      <c r="M10" s="265"/>
    </row>
    <row r="11" spans="1:13" ht="15" customHeight="1" x14ac:dyDescent="0.2">
      <c r="A11" s="276"/>
      <c r="B11" s="269"/>
      <c r="C11" s="673"/>
      <c r="D11" s="673"/>
      <c r="E11" s="271"/>
      <c r="F11" s="267" t="s">
        <v>315</v>
      </c>
      <c r="G11" s="285" t="s">
        <v>315</v>
      </c>
      <c r="H11" s="289" t="s">
        <v>323</v>
      </c>
      <c r="I11" s="277"/>
      <c r="J11" s="205"/>
      <c r="M11" s="265" t="s">
        <v>317</v>
      </c>
    </row>
    <row r="12" spans="1:13" ht="15" customHeight="1" thickBot="1" x14ac:dyDescent="0.25">
      <c r="A12" s="278"/>
      <c r="B12" s="279"/>
      <c r="C12" s="674"/>
      <c r="D12" s="674"/>
      <c r="E12" s="281"/>
      <c r="F12" s="280" t="s">
        <v>316</v>
      </c>
      <c r="G12" s="286" t="s">
        <v>316</v>
      </c>
      <c r="H12" s="290" t="s">
        <v>324</v>
      </c>
      <c r="I12" s="282"/>
      <c r="J12" s="205"/>
      <c r="M12" s="265" t="s">
        <v>318</v>
      </c>
    </row>
    <row r="13" spans="1:13" ht="15" customHeight="1" x14ac:dyDescent="0.2">
      <c r="A13" s="274"/>
      <c r="B13" s="268"/>
      <c r="C13" s="672"/>
      <c r="D13" s="672"/>
      <c r="E13" s="270"/>
      <c r="F13" s="283" t="s">
        <v>1</v>
      </c>
      <c r="G13" s="283" t="s">
        <v>1</v>
      </c>
      <c r="H13" s="291"/>
      <c r="I13" s="275"/>
      <c r="J13" s="205"/>
      <c r="M13" s="265" t="s">
        <v>319</v>
      </c>
    </row>
    <row r="14" spans="1:13" ht="15" customHeight="1" x14ac:dyDescent="0.2">
      <c r="A14" s="276"/>
      <c r="B14" s="269"/>
      <c r="C14" s="673"/>
      <c r="D14" s="673"/>
      <c r="E14" s="271"/>
      <c r="F14" s="267" t="s">
        <v>315</v>
      </c>
      <c r="G14" s="285" t="s">
        <v>315</v>
      </c>
      <c r="H14" s="289" t="s">
        <v>323</v>
      </c>
      <c r="I14" s="277"/>
      <c r="J14" s="205"/>
      <c r="M14" s="265" t="s">
        <v>329</v>
      </c>
    </row>
    <row r="15" spans="1:13" ht="15" customHeight="1" thickBot="1" x14ac:dyDescent="0.25">
      <c r="A15" s="278"/>
      <c r="B15" s="279"/>
      <c r="C15" s="674"/>
      <c r="D15" s="674"/>
      <c r="E15" s="281"/>
      <c r="F15" s="280" t="s">
        <v>316</v>
      </c>
      <c r="G15" s="286" t="s">
        <v>316</v>
      </c>
      <c r="H15" s="290" t="s">
        <v>324</v>
      </c>
      <c r="I15" s="282"/>
      <c r="J15" s="205"/>
      <c r="M15" s="265" t="s">
        <v>330</v>
      </c>
    </row>
    <row r="16" spans="1:13" ht="15" customHeight="1" x14ac:dyDescent="0.2">
      <c r="A16" s="274"/>
      <c r="B16" s="268"/>
      <c r="C16" s="672"/>
      <c r="D16" s="672"/>
      <c r="E16" s="270"/>
      <c r="F16" s="284" t="s">
        <v>1</v>
      </c>
      <c r="G16" s="283" t="s">
        <v>1</v>
      </c>
      <c r="H16" s="291"/>
      <c r="I16" s="275"/>
      <c r="J16" s="205"/>
    </row>
    <row r="17" spans="1:10" ht="15" customHeight="1" x14ac:dyDescent="0.2">
      <c r="A17" s="276"/>
      <c r="B17" s="269"/>
      <c r="C17" s="673"/>
      <c r="D17" s="673"/>
      <c r="E17" s="271"/>
      <c r="F17" s="212" t="s">
        <v>315</v>
      </c>
      <c r="G17" s="285" t="s">
        <v>315</v>
      </c>
      <c r="H17" s="289" t="s">
        <v>323</v>
      </c>
      <c r="I17" s="277"/>
      <c r="J17" s="205"/>
    </row>
    <row r="18" spans="1:10" ht="15" customHeight="1" thickBot="1" x14ac:dyDescent="0.25">
      <c r="A18" s="278"/>
      <c r="B18" s="279"/>
      <c r="C18" s="674"/>
      <c r="D18" s="674"/>
      <c r="E18" s="281"/>
      <c r="F18" s="281" t="s">
        <v>316</v>
      </c>
      <c r="G18" s="286" t="s">
        <v>316</v>
      </c>
      <c r="H18" s="290" t="s">
        <v>324</v>
      </c>
      <c r="I18" s="282"/>
      <c r="J18" s="205"/>
    </row>
    <row r="19" spans="1:10" ht="15" customHeight="1" x14ac:dyDescent="0.2">
      <c r="A19" s="274"/>
      <c r="B19" s="268"/>
      <c r="C19" s="672"/>
      <c r="D19" s="672"/>
      <c r="E19" s="270"/>
      <c r="F19" s="284" t="s">
        <v>1</v>
      </c>
      <c r="G19" s="283" t="s">
        <v>1</v>
      </c>
      <c r="H19" s="291"/>
      <c r="I19" s="275"/>
      <c r="J19" s="205"/>
    </row>
    <row r="20" spans="1:10" ht="15" customHeight="1" x14ac:dyDescent="0.2">
      <c r="A20" s="276"/>
      <c r="B20" s="269"/>
      <c r="C20" s="673"/>
      <c r="D20" s="673"/>
      <c r="E20" s="271"/>
      <c r="F20" s="212" t="s">
        <v>315</v>
      </c>
      <c r="G20" s="285" t="s">
        <v>315</v>
      </c>
      <c r="H20" s="289" t="s">
        <v>323</v>
      </c>
      <c r="I20" s="277"/>
      <c r="J20" s="205"/>
    </row>
    <row r="21" spans="1:10" ht="15" customHeight="1" thickBot="1" x14ac:dyDescent="0.25">
      <c r="A21" s="278"/>
      <c r="B21" s="279"/>
      <c r="C21" s="674"/>
      <c r="D21" s="674"/>
      <c r="E21" s="281"/>
      <c r="F21" s="281" t="s">
        <v>316</v>
      </c>
      <c r="G21" s="286" t="s">
        <v>316</v>
      </c>
      <c r="H21" s="290" t="s">
        <v>324</v>
      </c>
      <c r="I21" s="282"/>
      <c r="J21" s="205"/>
    </row>
    <row r="22" spans="1:10" ht="15" customHeight="1" x14ac:dyDescent="0.2">
      <c r="A22" s="274"/>
      <c r="B22" s="268"/>
      <c r="C22" s="672"/>
      <c r="D22" s="672"/>
      <c r="E22" s="270"/>
      <c r="F22" s="284" t="s">
        <v>1</v>
      </c>
      <c r="G22" s="283" t="s">
        <v>1</v>
      </c>
      <c r="H22" s="291"/>
      <c r="I22" s="275"/>
      <c r="J22" s="205"/>
    </row>
    <row r="23" spans="1:10" ht="15" customHeight="1" x14ac:dyDescent="0.2">
      <c r="A23" s="276"/>
      <c r="B23" s="269"/>
      <c r="C23" s="673"/>
      <c r="D23" s="673"/>
      <c r="E23" s="271"/>
      <c r="F23" s="212" t="s">
        <v>315</v>
      </c>
      <c r="G23" s="285" t="s">
        <v>315</v>
      </c>
      <c r="H23" s="289" t="s">
        <v>323</v>
      </c>
      <c r="I23" s="277"/>
      <c r="J23" s="205"/>
    </row>
    <row r="24" spans="1:10" ht="15" customHeight="1" thickBot="1" x14ac:dyDescent="0.25">
      <c r="A24" s="278"/>
      <c r="B24" s="279"/>
      <c r="C24" s="674"/>
      <c r="D24" s="674"/>
      <c r="E24" s="281"/>
      <c r="F24" s="281" t="s">
        <v>316</v>
      </c>
      <c r="G24" s="286" t="s">
        <v>316</v>
      </c>
      <c r="H24" s="290" t="s">
        <v>324</v>
      </c>
      <c r="I24" s="282"/>
      <c r="J24" s="205"/>
    </row>
    <row r="25" spans="1:10" ht="15" customHeight="1" x14ac:dyDescent="0.2">
      <c r="A25" s="274"/>
      <c r="B25" s="268"/>
      <c r="C25" s="672"/>
      <c r="D25" s="672"/>
      <c r="E25" s="270"/>
      <c r="F25" s="284" t="s">
        <v>1</v>
      </c>
      <c r="G25" s="283" t="s">
        <v>1</v>
      </c>
      <c r="H25" s="291"/>
      <c r="I25" s="275"/>
      <c r="J25" s="205"/>
    </row>
    <row r="26" spans="1:10" ht="15" customHeight="1" x14ac:dyDescent="0.2">
      <c r="A26" s="276"/>
      <c r="B26" s="269"/>
      <c r="C26" s="673"/>
      <c r="D26" s="673"/>
      <c r="E26" s="271"/>
      <c r="F26" s="212" t="s">
        <v>315</v>
      </c>
      <c r="G26" s="285" t="s">
        <v>315</v>
      </c>
      <c r="H26" s="289" t="s">
        <v>323</v>
      </c>
      <c r="I26" s="277"/>
      <c r="J26" s="205"/>
    </row>
    <row r="27" spans="1:10" ht="15" customHeight="1" thickBot="1" x14ac:dyDescent="0.25">
      <c r="A27" s="278"/>
      <c r="B27" s="279"/>
      <c r="C27" s="674"/>
      <c r="D27" s="674"/>
      <c r="E27" s="281"/>
      <c r="F27" s="281" t="s">
        <v>316</v>
      </c>
      <c r="G27" s="286" t="s">
        <v>316</v>
      </c>
      <c r="H27" s="290" t="s">
        <v>324</v>
      </c>
      <c r="I27" s="282"/>
      <c r="J27" s="205"/>
    </row>
    <row r="28" spans="1:10" ht="15" customHeight="1" x14ac:dyDescent="0.2">
      <c r="A28" s="274"/>
      <c r="B28" s="268"/>
      <c r="C28" s="672"/>
      <c r="D28" s="672"/>
      <c r="E28" s="270"/>
      <c r="F28" s="284" t="s">
        <v>1</v>
      </c>
      <c r="G28" s="283" t="s">
        <v>1</v>
      </c>
      <c r="H28" s="291"/>
      <c r="I28" s="275"/>
      <c r="J28" s="205"/>
    </row>
    <row r="29" spans="1:10" ht="15" customHeight="1" x14ac:dyDescent="0.2">
      <c r="A29" s="276"/>
      <c r="B29" s="269"/>
      <c r="C29" s="673"/>
      <c r="D29" s="673"/>
      <c r="E29" s="271"/>
      <c r="F29" s="212" t="s">
        <v>315</v>
      </c>
      <c r="G29" s="285" t="s">
        <v>315</v>
      </c>
      <c r="H29" s="289" t="s">
        <v>323</v>
      </c>
      <c r="I29" s="277"/>
      <c r="J29" s="205"/>
    </row>
    <row r="30" spans="1:10" ht="15" customHeight="1" thickBot="1" x14ac:dyDescent="0.25">
      <c r="A30" s="278"/>
      <c r="B30" s="279"/>
      <c r="C30" s="674"/>
      <c r="D30" s="674"/>
      <c r="E30" s="281"/>
      <c r="F30" s="281" t="s">
        <v>316</v>
      </c>
      <c r="G30" s="286" t="s">
        <v>316</v>
      </c>
      <c r="H30" s="290" t="s">
        <v>324</v>
      </c>
      <c r="I30" s="282"/>
      <c r="J30" s="205"/>
    </row>
    <row r="31" spans="1:10" ht="15" customHeight="1" x14ac:dyDescent="0.2">
      <c r="A31" s="274"/>
      <c r="B31" s="268"/>
      <c r="C31" s="672"/>
      <c r="D31" s="672"/>
      <c r="E31" s="270"/>
      <c r="F31" s="284" t="s">
        <v>1</v>
      </c>
      <c r="G31" s="283" t="s">
        <v>1</v>
      </c>
      <c r="H31" s="291"/>
      <c r="I31" s="275"/>
      <c r="J31" s="205"/>
    </row>
    <row r="32" spans="1:10" ht="15" customHeight="1" x14ac:dyDescent="0.2">
      <c r="A32" s="276"/>
      <c r="B32" s="269"/>
      <c r="C32" s="673"/>
      <c r="D32" s="673"/>
      <c r="E32" s="271"/>
      <c r="F32" s="212" t="s">
        <v>315</v>
      </c>
      <c r="G32" s="285" t="s">
        <v>315</v>
      </c>
      <c r="H32" s="289" t="s">
        <v>323</v>
      </c>
      <c r="I32" s="277"/>
      <c r="J32" s="205"/>
    </row>
    <row r="33" spans="1:10" ht="15" customHeight="1" thickBot="1" x14ac:dyDescent="0.25">
      <c r="A33" s="278"/>
      <c r="B33" s="279"/>
      <c r="C33" s="674"/>
      <c r="D33" s="674"/>
      <c r="E33" s="281"/>
      <c r="F33" s="281" t="s">
        <v>316</v>
      </c>
      <c r="G33" s="286" t="s">
        <v>316</v>
      </c>
      <c r="H33" s="290" t="s">
        <v>324</v>
      </c>
      <c r="I33" s="282"/>
      <c r="J33" s="205"/>
    </row>
    <row r="34" spans="1:10" ht="15" customHeight="1" x14ac:dyDescent="0.2">
      <c r="A34" s="274"/>
      <c r="B34" s="268"/>
      <c r="C34" s="672"/>
      <c r="D34" s="672"/>
      <c r="E34" s="270"/>
      <c r="F34" s="284" t="s">
        <v>1</v>
      </c>
      <c r="G34" s="283" t="s">
        <v>1</v>
      </c>
      <c r="H34" s="291"/>
      <c r="I34" s="275"/>
      <c r="J34" s="205"/>
    </row>
    <row r="35" spans="1:10" ht="15" customHeight="1" x14ac:dyDescent="0.2">
      <c r="A35" s="276"/>
      <c r="B35" s="269"/>
      <c r="C35" s="673"/>
      <c r="D35" s="673"/>
      <c r="E35" s="271"/>
      <c r="F35" s="212" t="s">
        <v>315</v>
      </c>
      <c r="G35" s="285" t="s">
        <v>315</v>
      </c>
      <c r="H35" s="289" t="s">
        <v>323</v>
      </c>
      <c r="I35" s="277"/>
      <c r="J35" s="205"/>
    </row>
    <row r="36" spans="1:10" ht="15" customHeight="1" thickBot="1" x14ac:dyDescent="0.25">
      <c r="A36" s="278"/>
      <c r="B36" s="279"/>
      <c r="C36" s="674"/>
      <c r="D36" s="674"/>
      <c r="E36" s="281"/>
      <c r="F36" s="281" t="s">
        <v>316</v>
      </c>
      <c r="G36" s="286" t="s">
        <v>316</v>
      </c>
      <c r="H36" s="290" t="s">
        <v>324</v>
      </c>
      <c r="I36" s="282"/>
      <c r="J36" s="205"/>
    </row>
    <row r="37" spans="1:10" ht="15" customHeight="1" x14ac:dyDescent="0.2">
      <c r="A37" s="274"/>
      <c r="B37" s="268"/>
      <c r="C37" s="672"/>
      <c r="D37" s="672"/>
      <c r="E37" s="270"/>
      <c r="F37" s="284" t="s">
        <v>1</v>
      </c>
      <c r="G37" s="283" t="s">
        <v>1</v>
      </c>
      <c r="H37" s="291"/>
      <c r="I37" s="275"/>
      <c r="J37" s="205"/>
    </row>
    <row r="38" spans="1:10" ht="15" customHeight="1" x14ac:dyDescent="0.2">
      <c r="A38" s="276"/>
      <c r="B38" s="269"/>
      <c r="C38" s="673"/>
      <c r="D38" s="673"/>
      <c r="E38" s="271"/>
      <c r="F38" s="212" t="s">
        <v>315</v>
      </c>
      <c r="G38" s="285" t="s">
        <v>315</v>
      </c>
      <c r="H38" s="289" t="s">
        <v>323</v>
      </c>
      <c r="I38" s="277"/>
      <c r="J38" s="205"/>
    </row>
    <row r="39" spans="1:10" ht="15" customHeight="1" thickBot="1" x14ac:dyDescent="0.25">
      <c r="A39" s="278"/>
      <c r="B39" s="279"/>
      <c r="C39" s="674"/>
      <c r="D39" s="674"/>
      <c r="E39" s="281"/>
      <c r="F39" s="281" t="s">
        <v>316</v>
      </c>
      <c r="G39" s="286" t="s">
        <v>316</v>
      </c>
      <c r="H39" s="290" t="s">
        <v>324</v>
      </c>
      <c r="I39" s="282"/>
      <c r="J39" s="205"/>
    </row>
    <row r="40" spans="1:10" ht="15" customHeight="1" x14ac:dyDescent="0.2">
      <c r="A40" s="274"/>
      <c r="B40" s="268"/>
      <c r="C40" s="672"/>
      <c r="D40" s="672"/>
      <c r="E40" s="270"/>
      <c r="F40" s="284" t="s">
        <v>1</v>
      </c>
      <c r="G40" s="283" t="s">
        <v>1</v>
      </c>
      <c r="H40" s="291"/>
      <c r="I40" s="275"/>
      <c r="J40" s="205"/>
    </row>
    <row r="41" spans="1:10" ht="15" customHeight="1" x14ac:dyDescent="0.2">
      <c r="A41" s="276"/>
      <c r="B41" s="269"/>
      <c r="C41" s="673"/>
      <c r="D41" s="673"/>
      <c r="E41" s="271"/>
      <c r="F41" s="212" t="s">
        <v>315</v>
      </c>
      <c r="G41" s="285" t="s">
        <v>315</v>
      </c>
      <c r="H41" s="289" t="s">
        <v>323</v>
      </c>
      <c r="I41" s="277"/>
      <c r="J41" s="205"/>
    </row>
    <row r="42" spans="1:10" ht="15" customHeight="1" thickBot="1" x14ac:dyDescent="0.25">
      <c r="A42" s="278"/>
      <c r="B42" s="279"/>
      <c r="C42" s="674"/>
      <c r="D42" s="674"/>
      <c r="E42" s="281"/>
      <c r="F42" s="281" t="s">
        <v>316</v>
      </c>
      <c r="G42" s="286" t="s">
        <v>316</v>
      </c>
      <c r="H42" s="290" t="s">
        <v>324</v>
      </c>
      <c r="I42" s="282"/>
      <c r="J42" s="205"/>
    </row>
    <row r="43" spans="1:10" ht="20.100000000000001" customHeight="1" x14ac:dyDescent="0.2">
      <c r="A43" s="675" t="s">
        <v>325</v>
      </c>
      <c r="B43" s="675"/>
      <c r="C43" s="675"/>
      <c r="D43" s="675"/>
      <c r="E43" s="675"/>
      <c r="F43" s="675"/>
      <c r="G43" s="675"/>
      <c r="H43" s="675"/>
      <c r="I43" s="675"/>
      <c r="J43" s="205"/>
    </row>
    <row r="44" spans="1:10" ht="20.100000000000001" customHeight="1" x14ac:dyDescent="0.2">
      <c r="A44" s="675"/>
      <c r="B44" s="675"/>
      <c r="C44" s="675"/>
      <c r="D44" s="675"/>
      <c r="E44" s="675"/>
      <c r="F44" s="675"/>
      <c r="G44" s="675"/>
      <c r="H44" s="675"/>
      <c r="I44" s="675"/>
      <c r="J44" s="205"/>
    </row>
    <row r="45" spans="1:10" ht="20.100000000000001" customHeight="1" x14ac:dyDescent="0.2">
      <c r="A45" s="125"/>
      <c r="B45" s="59"/>
      <c r="C45" s="59"/>
      <c r="D45" s="59"/>
      <c r="E45" s="367"/>
      <c r="F45" s="59"/>
      <c r="G45" s="205"/>
      <c r="H45" s="205"/>
      <c r="I45" s="205"/>
      <c r="J45" s="205"/>
    </row>
    <row r="46" spans="1:10" ht="20.100000000000001" customHeight="1" x14ac:dyDescent="0.2">
      <c r="A46" s="125" t="s">
        <v>193</v>
      </c>
      <c r="B46" s="214"/>
      <c r="C46" s="214"/>
      <c r="D46" s="205"/>
      <c r="E46" s="364" t="s">
        <v>371</v>
      </c>
      <c r="F46" s="214"/>
      <c r="G46" s="205"/>
      <c r="H46" s="205"/>
      <c r="I46" s="205"/>
      <c r="J46" s="205"/>
    </row>
    <row r="47" spans="1:10" ht="20.100000000000001" customHeight="1" x14ac:dyDescent="0.2">
      <c r="A47" s="62" t="s">
        <v>335</v>
      </c>
      <c r="B47" s="62"/>
      <c r="C47" s="62"/>
      <c r="D47" s="62"/>
      <c r="E47" s="62"/>
      <c r="F47" s="62"/>
      <c r="G47" s="62"/>
      <c r="H47" s="62"/>
      <c r="I47" s="62"/>
    </row>
    <row r="48" spans="1:10" ht="20.100000000000001" customHeight="1" x14ac:dyDescent="0.2">
      <c r="A48" s="62" t="s">
        <v>334</v>
      </c>
      <c r="B48" s="62"/>
      <c r="C48" s="62"/>
      <c r="D48" s="62"/>
      <c r="E48" s="62"/>
      <c r="F48" s="62"/>
      <c r="G48" s="62"/>
      <c r="H48" s="62"/>
      <c r="I48" s="62"/>
    </row>
    <row r="49" spans="1:9" ht="20.100000000000001" customHeight="1" x14ac:dyDescent="0.2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20.100000000000001" customHeight="1" x14ac:dyDescent="0.2">
      <c r="A50" s="62" t="s">
        <v>332</v>
      </c>
      <c r="B50" s="62"/>
      <c r="C50" s="62"/>
      <c r="D50" s="62"/>
      <c r="E50" s="62"/>
      <c r="F50" s="62"/>
      <c r="G50" s="62"/>
      <c r="H50" s="62"/>
      <c r="I50" s="62"/>
    </row>
    <row r="51" spans="1:9" x14ac:dyDescent="0.2">
      <c r="A51" s="62" t="s">
        <v>331</v>
      </c>
      <c r="B51" s="62"/>
      <c r="C51" s="62"/>
      <c r="D51" s="62"/>
      <c r="E51" s="62"/>
      <c r="F51" s="62"/>
      <c r="G51" s="62"/>
      <c r="H51" s="62"/>
      <c r="I51" s="62"/>
    </row>
    <row r="52" spans="1:9" x14ac:dyDescent="0.2">
      <c r="A52" s="62" t="s">
        <v>336</v>
      </c>
      <c r="B52" s="62"/>
      <c r="C52" s="62"/>
      <c r="D52" s="62"/>
      <c r="E52" s="62"/>
      <c r="F52" s="62"/>
      <c r="G52" s="62"/>
      <c r="H52" s="62"/>
      <c r="I52" s="62"/>
    </row>
    <row r="53" spans="1:9" ht="15" customHeight="1" x14ac:dyDescent="0.2">
      <c r="A53" s="62" t="s">
        <v>333</v>
      </c>
      <c r="B53" s="62"/>
      <c r="C53" s="62"/>
      <c r="D53" s="62"/>
      <c r="E53" s="62"/>
      <c r="F53" s="62"/>
      <c r="G53" s="62"/>
      <c r="H53" s="62"/>
      <c r="I53" s="62"/>
    </row>
  </sheetData>
  <mergeCells count="29">
    <mergeCell ref="A43:I44"/>
    <mergeCell ref="A2:J2"/>
    <mergeCell ref="A1:J1"/>
    <mergeCell ref="B3:C3"/>
    <mergeCell ref="C7:C9"/>
    <mergeCell ref="D7:D9"/>
    <mergeCell ref="C10:C12"/>
    <mergeCell ref="D10:D12"/>
    <mergeCell ref="C13:C15"/>
    <mergeCell ref="D13:D15"/>
    <mergeCell ref="C16:C18"/>
    <mergeCell ref="D16:D18"/>
    <mergeCell ref="C19:C21"/>
    <mergeCell ref="C40:C42"/>
    <mergeCell ref="D28:D30"/>
    <mergeCell ref="D40:D42"/>
    <mergeCell ref="C37:C39"/>
    <mergeCell ref="D37:D39"/>
    <mergeCell ref="D19:D21"/>
    <mergeCell ref="C22:C24"/>
    <mergeCell ref="D22:D24"/>
    <mergeCell ref="C25:C27"/>
    <mergeCell ref="D25:D27"/>
    <mergeCell ref="F3:G3"/>
    <mergeCell ref="C31:C33"/>
    <mergeCell ref="D31:D33"/>
    <mergeCell ref="C34:C36"/>
    <mergeCell ref="D34:D36"/>
    <mergeCell ref="C28:C30"/>
  </mergeCells>
  <phoneticPr fontId="0" type="noConversion"/>
  <dataValidations disablePrompts="1" count="3">
    <dataValidation type="list" allowBlank="1" showInputMessage="1" showErrorMessage="1" sqref="C7:C42">
      <formula1>$M$6:$M$9</formula1>
    </dataValidation>
    <dataValidation type="list" allowBlank="1" showInputMessage="1" showErrorMessage="1" sqref="H7 H40 H37 H34 H31 H28 H25 H22 H19 H16 H13 H10">
      <formula1>$L$7:$L$8</formula1>
    </dataValidation>
    <dataValidation type="list" allowBlank="1" showInputMessage="1" showErrorMessage="1" sqref="F3:G3">
      <formula1>$M$11:$M$15</formula1>
    </dataValidation>
  </dataValidations>
  <printOptions horizontalCentered="1"/>
  <pageMargins left="0.5" right="0.5" top="0.49" bottom="0.74" header="0.26" footer="0.43"/>
  <pageSetup scale="57" orientation="landscape" r:id="rId1"/>
  <headerFooter alignWithMargins="0"/>
  <colBreaks count="1" manualBreakCount="1">
    <brk id="9" max="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I179"/>
  <sheetViews>
    <sheetView zoomScale="75" zoomScaleNormal="75" workbookViewId="0">
      <selection activeCell="A2" sqref="A2:K2"/>
    </sheetView>
  </sheetViews>
  <sheetFormatPr defaultRowHeight="15" x14ac:dyDescent="0.2"/>
  <cols>
    <col min="1" max="1" width="16.6640625" style="25" customWidth="1"/>
    <col min="2" max="2" width="20.5546875" style="25" customWidth="1"/>
    <col min="3" max="3" width="21.88671875" style="25" customWidth="1"/>
    <col min="4" max="4" width="6.21875" style="25" customWidth="1"/>
    <col min="5" max="5" width="6.88671875" style="25" customWidth="1"/>
    <col min="6" max="6" width="7.5546875" style="25" customWidth="1"/>
    <col min="7" max="7" width="17" style="25" customWidth="1"/>
    <col min="8" max="8" width="6.6640625" style="25" customWidth="1"/>
    <col min="9" max="9" width="23.88671875" style="25" customWidth="1"/>
    <col min="10" max="10" width="5.6640625" style="25" customWidth="1"/>
    <col min="11" max="11" width="18.6640625" style="25" customWidth="1"/>
    <col min="12" max="13" width="8.88671875" style="25"/>
    <col min="14" max="14" width="0" style="25" hidden="1" customWidth="1"/>
    <col min="15" max="16384" width="8.88671875" style="25"/>
  </cols>
  <sheetData>
    <row r="1" spans="1:35" ht="15.75" x14ac:dyDescent="0.2">
      <c r="A1" s="677" t="s">
        <v>454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0"/>
    </row>
    <row r="2" spans="1:35" ht="15.75" x14ac:dyDescent="0.2">
      <c r="A2" s="677" t="s">
        <v>194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0"/>
    </row>
    <row r="3" spans="1:35" ht="15.75" thickBot="1" x14ac:dyDescent="0.25">
      <c r="A3" s="151"/>
      <c r="B3" s="205"/>
      <c r="C3" s="205"/>
      <c r="D3" s="59"/>
      <c r="E3" s="682"/>
      <c r="F3" s="683"/>
      <c r="G3" s="26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</row>
    <row r="4" spans="1:35" ht="45.75" customHeight="1" thickBot="1" x14ac:dyDescent="0.25">
      <c r="A4" s="206" t="s">
        <v>195</v>
      </c>
      <c r="B4" s="207" t="s">
        <v>196</v>
      </c>
      <c r="C4" s="208" t="s">
        <v>197</v>
      </c>
      <c r="D4" s="208" t="s">
        <v>191</v>
      </c>
      <c r="E4" s="208" t="s">
        <v>198</v>
      </c>
      <c r="F4" s="684" t="s">
        <v>312</v>
      </c>
      <c r="G4" s="685"/>
      <c r="H4" s="684" t="s">
        <v>313</v>
      </c>
      <c r="I4" s="685"/>
      <c r="J4" s="208" t="s">
        <v>199</v>
      </c>
      <c r="K4" s="209" t="s">
        <v>326</v>
      </c>
      <c r="L4" s="210"/>
      <c r="M4" s="211"/>
      <c r="N4" s="211"/>
      <c r="O4" s="211"/>
      <c r="P4" s="211"/>
      <c r="Q4" s="211"/>
      <c r="R4" s="211"/>
      <c r="S4" s="151"/>
      <c r="T4" s="151"/>
      <c r="U4" s="151"/>
      <c r="V4" s="151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</row>
    <row r="5" spans="1:35" ht="15" customHeight="1" x14ac:dyDescent="0.2">
      <c r="A5" s="274"/>
      <c r="B5" s="268"/>
      <c r="C5" s="270"/>
      <c r="D5" s="672"/>
      <c r="E5" s="672"/>
      <c r="F5" s="283" t="s">
        <v>1</v>
      </c>
      <c r="G5" s="283"/>
      <c r="H5" s="284" t="s">
        <v>1</v>
      </c>
      <c r="I5" s="284"/>
      <c r="J5" s="672"/>
      <c r="K5" s="292"/>
      <c r="L5" s="205"/>
      <c r="M5" s="205"/>
      <c r="N5" s="205" t="s">
        <v>321</v>
      </c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</row>
    <row r="6" spans="1:35" ht="15" customHeight="1" x14ac:dyDescent="0.2">
      <c r="A6" s="276"/>
      <c r="B6" s="269"/>
      <c r="C6" s="271"/>
      <c r="D6" s="673"/>
      <c r="E6" s="673"/>
      <c r="F6" s="285" t="s">
        <v>315</v>
      </c>
      <c r="G6" s="285"/>
      <c r="H6" s="213" t="s">
        <v>315</v>
      </c>
      <c r="I6" s="213"/>
      <c r="J6" s="673"/>
      <c r="K6" s="293"/>
      <c r="L6" s="205"/>
      <c r="M6" s="205"/>
      <c r="N6" s="205" t="s">
        <v>322</v>
      </c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</row>
    <row r="7" spans="1:35" ht="15" customHeight="1" thickBot="1" x14ac:dyDescent="0.25">
      <c r="A7" s="278"/>
      <c r="B7" s="279"/>
      <c r="C7" s="281"/>
      <c r="D7" s="674"/>
      <c r="E7" s="674"/>
      <c r="F7" s="286" t="s">
        <v>316</v>
      </c>
      <c r="G7" s="287"/>
      <c r="H7" s="287" t="s">
        <v>316</v>
      </c>
      <c r="I7" s="287"/>
      <c r="J7" s="674"/>
      <c r="K7" s="294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</row>
    <row r="8" spans="1:35" ht="15" customHeight="1" x14ac:dyDescent="0.2">
      <c r="A8" s="274"/>
      <c r="B8" s="268"/>
      <c r="C8" s="270"/>
      <c r="D8" s="672"/>
      <c r="E8" s="672"/>
      <c r="F8" s="283" t="s">
        <v>1</v>
      </c>
      <c r="G8" s="283"/>
      <c r="H8" s="284" t="s">
        <v>1</v>
      </c>
      <c r="I8" s="284"/>
      <c r="J8" s="672"/>
      <c r="K8" s="292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</row>
    <row r="9" spans="1:35" ht="15" customHeight="1" x14ac:dyDescent="0.2">
      <c r="A9" s="276"/>
      <c r="B9" s="269"/>
      <c r="C9" s="271"/>
      <c r="D9" s="673"/>
      <c r="E9" s="673"/>
      <c r="F9" s="285" t="s">
        <v>315</v>
      </c>
      <c r="G9" s="285"/>
      <c r="H9" s="213" t="s">
        <v>315</v>
      </c>
      <c r="I9" s="213"/>
      <c r="J9" s="673"/>
      <c r="K9" s="293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</row>
    <row r="10" spans="1:35" ht="15" customHeight="1" thickBot="1" x14ac:dyDescent="0.25">
      <c r="A10" s="278"/>
      <c r="B10" s="279"/>
      <c r="C10" s="281"/>
      <c r="D10" s="674"/>
      <c r="E10" s="674"/>
      <c r="F10" s="286" t="s">
        <v>316</v>
      </c>
      <c r="G10" s="287"/>
      <c r="H10" s="287" t="s">
        <v>316</v>
      </c>
      <c r="I10" s="287"/>
      <c r="J10" s="674"/>
      <c r="K10" s="294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</row>
    <row r="11" spans="1:35" ht="15" customHeight="1" x14ac:dyDescent="0.2">
      <c r="A11" s="274"/>
      <c r="B11" s="268"/>
      <c r="C11" s="270"/>
      <c r="D11" s="672"/>
      <c r="E11" s="672"/>
      <c r="F11" s="283" t="s">
        <v>1</v>
      </c>
      <c r="G11" s="283"/>
      <c r="H11" s="284" t="s">
        <v>1</v>
      </c>
      <c r="I11" s="284"/>
      <c r="J11" s="672"/>
      <c r="K11" s="292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</row>
    <row r="12" spans="1:35" ht="15" customHeight="1" x14ac:dyDescent="0.2">
      <c r="A12" s="276"/>
      <c r="B12" s="269"/>
      <c r="C12" s="271"/>
      <c r="D12" s="673"/>
      <c r="E12" s="673"/>
      <c r="F12" s="285" t="s">
        <v>315</v>
      </c>
      <c r="G12" s="285"/>
      <c r="H12" s="213" t="s">
        <v>315</v>
      </c>
      <c r="I12" s="213"/>
      <c r="J12" s="673"/>
      <c r="K12" s="293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</row>
    <row r="13" spans="1:35" ht="15" customHeight="1" thickBot="1" x14ac:dyDescent="0.25">
      <c r="A13" s="278"/>
      <c r="B13" s="279"/>
      <c r="C13" s="281"/>
      <c r="D13" s="674"/>
      <c r="E13" s="674"/>
      <c r="F13" s="286" t="s">
        <v>316</v>
      </c>
      <c r="G13" s="287"/>
      <c r="H13" s="287" t="s">
        <v>316</v>
      </c>
      <c r="I13" s="287"/>
      <c r="J13" s="674"/>
      <c r="K13" s="29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</row>
    <row r="14" spans="1:35" ht="15" customHeight="1" x14ac:dyDescent="0.2">
      <c r="A14" s="274"/>
      <c r="B14" s="268"/>
      <c r="C14" s="270"/>
      <c r="D14" s="672"/>
      <c r="E14" s="672"/>
      <c r="F14" s="283" t="s">
        <v>1</v>
      </c>
      <c r="G14" s="283"/>
      <c r="H14" s="284" t="s">
        <v>1</v>
      </c>
      <c r="I14" s="284"/>
      <c r="J14" s="672"/>
      <c r="K14" s="292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</row>
    <row r="15" spans="1:35" ht="15" customHeight="1" x14ac:dyDescent="0.2">
      <c r="A15" s="276"/>
      <c r="B15" s="269"/>
      <c r="C15" s="271"/>
      <c r="D15" s="673"/>
      <c r="E15" s="673"/>
      <c r="F15" s="285" t="s">
        <v>315</v>
      </c>
      <c r="G15" s="285"/>
      <c r="H15" s="213" t="s">
        <v>315</v>
      </c>
      <c r="I15" s="213"/>
      <c r="J15" s="673"/>
      <c r="K15" s="293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</row>
    <row r="16" spans="1:35" ht="15.75" thickBot="1" x14ac:dyDescent="0.25">
      <c r="A16" s="278"/>
      <c r="B16" s="279"/>
      <c r="C16" s="281"/>
      <c r="D16" s="674"/>
      <c r="E16" s="674"/>
      <c r="F16" s="286" t="s">
        <v>316</v>
      </c>
      <c r="G16" s="287"/>
      <c r="H16" s="287" t="s">
        <v>316</v>
      </c>
      <c r="I16" s="287"/>
      <c r="J16" s="674"/>
      <c r="K16" s="294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</row>
    <row r="17" spans="1:35" x14ac:dyDescent="0.2">
      <c r="A17" s="274"/>
      <c r="B17" s="268"/>
      <c r="C17" s="270"/>
      <c r="D17" s="672"/>
      <c r="E17" s="672"/>
      <c r="F17" s="283" t="s">
        <v>1</v>
      </c>
      <c r="G17" s="283"/>
      <c r="H17" s="284" t="s">
        <v>1</v>
      </c>
      <c r="I17" s="284"/>
      <c r="J17" s="672"/>
      <c r="K17" s="292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</row>
    <row r="18" spans="1:35" x14ac:dyDescent="0.2">
      <c r="A18" s="276"/>
      <c r="B18" s="269"/>
      <c r="C18" s="271"/>
      <c r="D18" s="673"/>
      <c r="E18" s="673"/>
      <c r="F18" s="285" t="s">
        <v>315</v>
      </c>
      <c r="G18" s="285"/>
      <c r="H18" s="213" t="s">
        <v>315</v>
      </c>
      <c r="I18" s="213"/>
      <c r="J18" s="673"/>
      <c r="K18" s="293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</row>
    <row r="19" spans="1:35" ht="15.75" thickBot="1" x14ac:dyDescent="0.25">
      <c r="A19" s="278"/>
      <c r="B19" s="279"/>
      <c r="C19" s="281"/>
      <c r="D19" s="674"/>
      <c r="E19" s="674"/>
      <c r="F19" s="286" t="s">
        <v>316</v>
      </c>
      <c r="G19" s="287"/>
      <c r="H19" s="287" t="s">
        <v>316</v>
      </c>
      <c r="I19" s="287"/>
      <c r="J19" s="674"/>
      <c r="K19" s="294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</row>
    <row r="20" spans="1:35" x14ac:dyDescent="0.2">
      <c r="A20" s="274"/>
      <c r="B20" s="268"/>
      <c r="C20" s="270"/>
      <c r="D20" s="672"/>
      <c r="E20" s="672"/>
      <c r="F20" s="283" t="s">
        <v>1</v>
      </c>
      <c r="G20" s="283"/>
      <c r="H20" s="284" t="s">
        <v>1</v>
      </c>
      <c r="I20" s="284"/>
      <c r="J20" s="672"/>
      <c r="K20" s="292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</row>
    <row r="21" spans="1:35" x14ac:dyDescent="0.2">
      <c r="A21" s="276"/>
      <c r="B21" s="269"/>
      <c r="C21" s="271"/>
      <c r="D21" s="673"/>
      <c r="E21" s="673"/>
      <c r="F21" s="285" t="s">
        <v>315</v>
      </c>
      <c r="G21" s="285"/>
      <c r="H21" s="213" t="s">
        <v>315</v>
      </c>
      <c r="I21" s="213"/>
      <c r="J21" s="673"/>
      <c r="K21" s="293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</row>
    <row r="22" spans="1:35" ht="15.75" thickBot="1" x14ac:dyDescent="0.25">
      <c r="A22" s="278"/>
      <c r="B22" s="279"/>
      <c r="C22" s="281"/>
      <c r="D22" s="674"/>
      <c r="E22" s="674"/>
      <c r="F22" s="286" t="s">
        <v>316</v>
      </c>
      <c r="G22" s="287"/>
      <c r="H22" s="287" t="s">
        <v>316</v>
      </c>
      <c r="I22" s="287"/>
      <c r="J22" s="674"/>
      <c r="K22" s="294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</row>
    <row r="23" spans="1:35" x14ac:dyDescent="0.2">
      <c r="A23" s="274"/>
      <c r="B23" s="268"/>
      <c r="C23" s="270"/>
      <c r="D23" s="672"/>
      <c r="E23" s="672"/>
      <c r="F23" s="283" t="s">
        <v>1</v>
      </c>
      <c r="G23" s="283"/>
      <c r="H23" s="284" t="s">
        <v>1</v>
      </c>
      <c r="I23" s="284"/>
      <c r="J23" s="672"/>
      <c r="K23" s="292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</row>
    <row r="24" spans="1:35" x14ac:dyDescent="0.2">
      <c r="A24" s="276"/>
      <c r="B24" s="269"/>
      <c r="C24" s="271"/>
      <c r="D24" s="673"/>
      <c r="E24" s="673"/>
      <c r="F24" s="285" t="s">
        <v>315</v>
      </c>
      <c r="G24" s="285"/>
      <c r="H24" s="213" t="s">
        <v>315</v>
      </c>
      <c r="I24" s="213"/>
      <c r="J24" s="673"/>
      <c r="K24" s="293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</row>
    <row r="25" spans="1:35" ht="15.75" thickBot="1" x14ac:dyDescent="0.25">
      <c r="A25" s="278"/>
      <c r="B25" s="279"/>
      <c r="C25" s="281"/>
      <c r="D25" s="674"/>
      <c r="E25" s="674"/>
      <c r="F25" s="286" t="s">
        <v>316</v>
      </c>
      <c r="G25" s="287"/>
      <c r="H25" s="287" t="s">
        <v>316</v>
      </c>
      <c r="I25" s="287"/>
      <c r="J25" s="674"/>
      <c r="K25" s="294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</row>
    <row r="26" spans="1:35" x14ac:dyDescent="0.2">
      <c r="A26" s="274"/>
      <c r="B26" s="268"/>
      <c r="C26" s="270"/>
      <c r="D26" s="672"/>
      <c r="E26" s="672"/>
      <c r="F26" s="283" t="s">
        <v>1</v>
      </c>
      <c r="G26" s="283"/>
      <c r="H26" s="284" t="s">
        <v>1</v>
      </c>
      <c r="I26" s="284"/>
      <c r="J26" s="672"/>
      <c r="K26" s="292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</row>
    <row r="27" spans="1:35" x14ac:dyDescent="0.2">
      <c r="A27" s="276"/>
      <c r="B27" s="269"/>
      <c r="C27" s="271"/>
      <c r="D27" s="673"/>
      <c r="E27" s="673"/>
      <c r="F27" s="285" t="s">
        <v>315</v>
      </c>
      <c r="G27" s="285"/>
      <c r="H27" s="213" t="s">
        <v>315</v>
      </c>
      <c r="I27" s="213"/>
      <c r="J27" s="673"/>
      <c r="K27" s="293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</row>
    <row r="28" spans="1:35" ht="15.75" thickBot="1" x14ac:dyDescent="0.25">
      <c r="A28" s="278"/>
      <c r="B28" s="279"/>
      <c r="C28" s="281"/>
      <c r="D28" s="674"/>
      <c r="E28" s="674"/>
      <c r="F28" s="286" t="s">
        <v>316</v>
      </c>
      <c r="G28" s="287"/>
      <c r="H28" s="287" t="s">
        <v>316</v>
      </c>
      <c r="I28" s="287"/>
      <c r="J28" s="674"/>
      <c r="K28" s="294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</row>
    <row r="29" spans="1:35" x14ac:dyDescent="0.2">
      <c r="A29" s="274"/>
      <c r="B29" s="268"/>
      <c r="C29" s="270"/>
      <c r="D29" s="672"/>
      <c r="E29" s="672"/>
      <c r="F29" s="283" t="s">
        <v>1</v>
      </c>
      <c r="G29" s="283"/>
      <c r="H29" s="284" t="s">
        <v>1</v>
      </c>
      <c r="I29" s="284"/>
      <c r="J29" s="672"/>
      <c r="K29" s="292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</row>
    <row r="30" spans="1:35" x14ac:dyDescent="0.2">
      <c r="A30" s="276"/>
      <c r="B30" s="269"/>
      <c r="C30" s="271"/>
      <c r="D30" s="673"/>
      <c r="E30" s="673"/>
      <c r="F30" s="285" t="s">
        <v>315</v>
      </c>
      <c r="G30" s="285"/>
      <c r="H30" s="213" t="s">
        <v>315</v>
      </c>
      <c r="I30" s="213"/>
      <c r="J30" s="673"/>
      <c r="K30" s="293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</row>
    <row r="31" spans="1:35" ht="15.75" thickBot="1" x14ac:dyDescent="0.25">
      <c r="A31" s="278"/>
      <c r="B31" s="279"/>
      <c r="C31" s="281"/>
      <c r="D31" s="674"/>
      <c r="E31" s="674"/>
      <c r="F31" s="286" t="s">
        <v>316</v>
      </c>
      <c r="G31" s="287"/>
      <c r="H31" s="287" t="s">
        <v>316</v>
      </c>
      <c r="I31" s="287"/>
      <c r="J31" s="674"/>
      <c r="K31" s="294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</row>
    <row r="32" spans="1:35" x14ac:dyDescent="0.2">
      <c r="A32" s="274"/>
      <c r="B32" s="268"/>
      <c r="C32" s="270"/>
      <c r="D32" s="672"/>
      <c r="E32" s="672"/>
      <c r="F32" s="283" t="s">
        <v>1</v>
      </c>
      <c r="G32" s="283"/>
      <c r="H32" s="284" t="s">
        <v>1</v>
      </c>
      <c r="I32" s="284"/>
      <c r="J32" s="672"/>
      <c r="K32" s="29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</row>
    <row r="33" spans="1:35" x14ac:dyDescent="0.2">
      <c r="A33" s="276"/>
      <c r="B33" s="269"/>
      <c r="C33" s="271"/>
      <c r="D33" s="673"/>
      <c r="E33" s="673"/>
      <c r="F33" s="285" t="s">
        <v>315</v>
      </c>
      <c r="G33" s="285"/>
      <c r="H33" s="213" t="s">
        <v>315</v>
      </c>
      <c r="I33" s="213"/>
      <c r="J33" s="673"/>
      <c r="K33" s="293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</row>
    <row r="34" spans="1:35" ht="15.75" thickBot="1" x14ac:dyDescent="0.25">
      <c r="A34" s="278"/>
      <c r="B34" s="279"/>
      <c r="C34" s="281"/>
      <c r="D34" s="674"/>
      <c r="E34" s="674"/>
      <c r="F34" s="286" t="s">
        <v>316</v>
      </c>
      <c r="G34" s="287"/>
      <c r="H34" s="287" t="s">
        <v>316</v>
      </c>
      <c r="I34" s="287"/>
      <c r="J34" s="674"/>
      <c r="K34" s="294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</row>
    <row r="35" spans="1:35" x14ac:dyDescent="0.2">
      <c r="A35" s="274"/>
      <c r="B35" s="268"/>
      <c r="C35" s="270"/>
      <c r="D35" s="672"/>
      <c r="E35" s="672"/>
      <c r="F35" s="283" t="s">
        <v>1</v>
      </c>
      <c r="G35" s="283"/>
      <c r="H35" s="284" t="s">
        <v>1</v>
      </c>
      <c r="I35" s="284"/>
      <c r="J35" s="672"/>
      <c r="K35" s="29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</row>
    <row r="36" spans="1:35" x14ac:dyDescent="0.2">
      <c r="A36" s="276"/>
      <c r="B36" s="269"/>
      <c r="C36" s="271"/>
      <c r="D36" s="673"/>
      <c r="E36" s="673"/>
      <c r="F36" s="285" t="s">
        <v>315</v>
      </c>
      <c r="G36" s="285"/>
      <c r="H36" s="213" t="s">
        <v>315</v>
      </c>
      <c r="I36" s="213"/>
      <c r="J36" s="673"/>
      <c r="K36" s="293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</row>
    <row r="37" spans="1:35" ht="15.75" thickBot="1" x14ac:dyDescent="0.25">
      <c r="A37" s="278"/>
      <c r="B37" s="279"/>
      <c r="C37" s="281"/>
      <c r="D37" s="674"/>
      <c r="E37" s="674"/>
      <c r="F37" s="286" t="s">
        <v>316</v>
      </c>
      <c r="G37" s="287"/>
      <c r="H37" s="287" t="s">
        <v>316</v>
      </c>
      <c r="I37" s="287"/>
      <c r="J37" s="674"/>
      <c r="K37" s="294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</row>
    <row r="38" spans="1:35" x14ac:dyDescent="0.2">
      <c r="A38" s="274"/>
      <c r="B38" s="268"/>
      <c r="C38" s="270"/>
      <c r="D38" s="672"/>
      <c r="E38" s="672"/>
      <c r="F38" s="283" t="s">
        <v>1</v>
      </c>
      <c r="G38" s="283"/>
      <c r="H38" s="284" t="s">
        <v>1</v>
      </c>
      <c r="I38" s="284"/>
      <c r="J38" s="672"/>
      <c r="K38" s="29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</row>
    <row r="39" spans="1:35" x14ac:dyDescent="0.2">
      <c r="A39" s="276"/>
      <c r="B39" s="269"/>
      <c r="C39" s="271"/>
      <c r="D39" s="673"/>
      <c r="E39" s="673"/>
      <c r="F39" s="285" t="s">
        <v>315</v>
      </c>
      <c r="G39" s="285"/>
      <c r="H39" s="213" t="s">
        <v>315</v>
      </c>
      <c r="I39" s="213"/>
      <c r="J39" s="673"/>
      <c r="K39" s="293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</row>
    <row r="40" spans="1:35" ht="15.75" thickBot="1" x14ac:dyDescent="0.25">
      <c r="A40" s="278"/>
      <c r="B40" s="279"/>
      <c r="C40" s="281"/>
      <c r="D40" s="674"/>
      <c r="E40" s="674"/>
      <c r="F40" s="286" t="s">
        <v>316</v>
      </c>
      <c r="G40" s="287"/>
      <c r="H40" s="287" t="s">
        <v>316</v>
      </c>
      <c r="I40" s="287"/>
      <c r="J40" s="674"/>
      <c r="K40" s="294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</row>
    <row r="41" spans="1:35" ht="15" customHeight="1" x14ac:dyDescent="0.2">
      <c r="A41" s="681" t="s">
        <v>200</v>
      </c>
      <c r="B41" s="681"/>
      <c r="C41" s="681"/>
      <c r="D41" s="681"/>
      <c r="E41" s="681"/>
      <c r="F41" s="681"/>
      <c r="G41" s="681"/>
      <c r="H41" s="681"/>
      <c r="I41" s="681"/>
      <c r="J41" s="681"/>
      <c r="K41" s="681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</row>
    <row r="42" spans="1:35" x14ac:dyDescent="0.2">
      <c r="A42" s="675"/>
      <c r="B42" s="675"/>
      <c r="C42" s="675"/>
      <c r="D42" s="675"/>
      <c r="E42" s="675"/>
      <c r="F42" s="675"/>
      <c r="G42" s="675"/>
      <c r="H42" s="675"/>
      <c r="I42" s="675"/>
      <c r="J42" s="675"/>
      <c r="K42" s="67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</row>
    <row r="43" spans="1:35" x14ac:dyDescent="0.2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</row>
    <row r="44" spans="1:35" x14ac:dyDescent="0.2">
      <c r="A44" s="368" t="s">
        <v>374</v>
      </c>
      <c r="B44" s="680"/>
      <c r="C44" s="680"/>
      <c r="D44" s="308"/>
      <c r="E44" s="308"/>
      <c r="F44" s="308"/>
      <c r="G44" s="308"/>
      <c r="H44" s="308"/>
      <c r="I44" s="308"/>
      <c r="J44" s="308"/>
      <c r="K44" s="308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</row>
    <row r="45" spans="1:35" x14ac:dyDescent="0.2">
      <c r="A45" s="368" t="s">
        <v>413</v>
      </c>
      <c r="B45" s="680"/>
      <c r="C45" s="680"/>
      <c r="D45" s="308"/>
      <c r="E45" s="308"/>
      <c r="F45" s="308"/>
      <c r="G45" s="308"/>
      <c r="H45" s="308"/>
      <c r="I45" s="308"/>
      <c r="J45" s="308"/>
      <c r="K45" s="308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</row>
    <row r="46" spans="1:35" x14ac:dyDescent="0.2">
      <c r="A46" s="368" t="s">
        <v>375</v>
      </c>
      <c r="B46" s="680"/>
      <c r="C46" s="680"/>
      <c r="D46" s="308"/>
      <c r="E46" s="308"/>
      <c r="F46" s="308"/>
      <c r="G46" s="308"/>
      <c r="H46" s="308"/>
      <c r="I46" s="308"/>
      <c r="J46" s="308"/>
      <c r="K46" s="308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</row>
    <row r="47" spans="1:35" x14ac:dyDescent="0.2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</row>
    <row r="48" spans="1:35" x14ac:dyDescent="0.2">
      <c r="A48" s="125" t="s">
        <v>193</v>
      </c>
      <c r="B48" s="214"/>
      <c r="C48" s="214"/>
      <c r="D48" s="125" t="s">
        <v>1</v>
      </c>
      <c r="E48" s="214"/>
      <c r="F48" s="214"/>
      <c r="G48" s="59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</row>
    <row r="49" spans="1:35" x14ac:dyDescent="0.2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</row>
    <row r="50" spans="1:35" x14ac:dyDescent="0.2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</row>
    <row r="51" spans="1:35" x14ac:dyDescent="0.2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</row>
    <row r="52" spans="1:35" x14ac:dyDescent="0.2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</row>
    <row r="53" spans="1:35" x14ac:dyDescent="0.2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</row>
    <row r="54" spans="1:35" x14ac:dyDescent="0.2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</row>
    <row r="55" spans="1:35" x14ac:dyDescent="0.2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</row>
    <row r="56" spans="1:35" x14ac:dyDescent="0.2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</row>
    <row r="57" spans="1:35" x14ac:dyDescent="0.2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</row>
    <row r="58" spans="1:35" x14ac:dyDescent="0.2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</row>
    <row r="59" spans="1:35" x14ac:dyDescent="0.2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</row>
    <row r="60" spans="1:35" x14ac:dyDescent="0.2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</row>
    <row r="61" spans="1:35" x14ac:dyDescent="0.2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</row>
    <row r="62" spans="1:35" x14ac:dyDescent="0.2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</row>
    <row r="63" spans="1:35" x14ac:dyDescent="0.2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</row>
    <row r="64" spans="1:35" x14ac:dyDescent="0.2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</row>
    <row r="65" spans="1:35" x14ac:dyDescent="0.2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</row>
    <row r="66" spans="1:35" x14ac:dyDescent="0.2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</row>
    <row r="67" spans="1:35" x14ac:dyDescent="0.2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</row>
    <row r="68" spans="1:35" x14ac:dyDescent="0.2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</row>
    <row r="69" spans="1:35" x14ac:dyDescent="0.2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</row>
    <row r="70" spans="1:35" x14ac:dyDescent="0.2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</row>
    <row r="71" spans="1:35" x14ac:dyDescent="0.2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</row>
    <row r="72" spans="1:35" x14ac:dyDescent="0.2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</row>
    <row r="73" spans="1:35" x14ac:dyDescent="0.2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</row>
    <row r="74" spans="1:35" x14ac:dyDescent="0.2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</row>
    <row r="75" spans="1:35" x14ac:dyDescent="0.2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</row>
    <row r="76" spans="1:35" x14ac:dyDescent="0.2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</row>
    <row r="77" spans="1:35" x14ac:dyDescent="0.2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</row>
    <row r="78" spans="1:35" x14ac:dyDescent="0.2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</row>
    <row r="79" spans="1:35" x14ac:dyDescent="0.2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</row>
    <row r="80" spans="1:35" x14ac:dyDescent="0.2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</row>
    <row r="81" spans="1:35" x14ac:dyDescent="0.2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</row>
    <row r="82" spans="1:35" x14ac:dyDescent="0.2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</row>
    <row r="83" spans="1:35" x14ac:dyDescent="0.2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</row>
    <row r="84" spans="1:35" x14ac:dyDescent="0.2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</row>
    <row r="85" spans="1:35" x14ac:dyDescent="0.2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</row>
    <row r="86" spans="1:35" x14ac:dyDescent="0.2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</row>
    <row r="87" spans="1:35" x14ac:dyDescent="0.2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</row>
    <row r="88" spans="1:35" x14ac:dyDescent="0.2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</row>
    <row r="89" spans="1:35" x14ac:dyDescent="0.2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</row>
    <row r="90" spans="1:35" x14ac:dyDescent="0.2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</row>
    <row r="91" spans="1:35" x14ac:dyDescent="0.2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</row>
    <row r="92" spans="1:35" x14ac:dyDescent="0.2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</row>
    <row r="93" spans="1:35" x14ac:dyDescent="0.2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</row>
    <row r="94" spans="1:35" x14ac:dyDescent="0.2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</row>
    <row r="95" spans="1:35" x14ac:dyDescent="0.2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</row>
    <row r="96" spans="1:35" x14ac:dyDescent="0.2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</row>
    <row r="97" spans="1:35" x14ac:dyDescent="0.2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</row>
    <row r="98" spans="1:35" x14ac:dyDescent="0.2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</row>
    <row r="99" spans="1:35" x14ac:dyDescent="0.2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</row>
    <row r="100" spans="1:35" x14ac:dyDescent="0.2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</row>
    <row r="101" spans="1:35" x14ac:dyDescent="0.2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</row>
    <row r="102" spans="1:35" x14ac:dyDescent="0.2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</row>
    <row r="103" spans="1:35" x14ac:dyDescent="0.2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</row>
    <row r="104" spans="1:35" x14ac:dyDescent="0.2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</row>
    <row r="105" spans="1:35" x14ac:dyDescent="0.2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</row>
    <row r="106" spans="1:35" x14ac:dyDescent="0.2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</row>
    <row r="107" spans="1:35" x14ac:dyDescent="0.2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</row>
    <row r="108" spans="1:35" x14ac:dyDescent="0.2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</row>
    <row r="109" spans="1:35" x14ac:dyDescent="0.2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</row>
    <row r="110" spans="1:35" x14ac:dyDescent="0.2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</row>
    <row r="111" spans="1:35" x14ac:dyDescent="0.2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</row>
    <row r="112" spans="1:35" x14ac:dyDescent="0.2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</row>
    <row r="113" spans="1:35" x14ac:dyDescent="0.2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</row>
    <row r="114" spans="1:35" x14ac:dyDescent="0.2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</row>
    <row r="115" spans="1:35" x14ac:dyDescent="0.2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</row>
    <row r="116" spans="1:35" x14ac:dyDescent="0.2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</row>
    <row r="117" spans="1:35" x14ac:dyDescent="0.2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</row>
    <row r="118" spans="1:35" x14ac:dyDescent="0.2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</row>
    <row r="119" spans="1:35" x14ac:dyDescent="0.2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</row>
    <row r="120" spans="1:35" x14ac:dyDescent="0.2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</row>
    <row r="121" spans="1:35" x14ac:dyDescent="0.2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</row>
    <row r="122" spans="1:35" x14ac:dyDescent="0.2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</row>
    <row r="123" spans="1:35" x14ac:dyDescent="0.2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</row>
    <row r="124" spans="1:35" x14ac:dyDescent="0.2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</row>
    <row r="125" spans="1:35" x14ac:dyDescent="0.2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</row>
    <row r="126" spans="1:35" x14ac:dyDescent="0.2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</row>
    <row r="127" spans="1:35" x14ac:dyDescent="0.2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</row>
    <row r="128" spans="1:35" x14ac:dyDescent="0.2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</row>
    <row r="129" spans="1:35" x14ac:dyDescent="0.2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  <c r="AI129" s="205"/>
    </row>
    <row r="130" spans="1:35" x14ac:dyDescent="0.2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</row>
    <row r="131" spans="1:35" x14ac:dyDescent="0.2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</row>
    <row r="132" spans="1:35" x14ac:dyDescent="0.2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</row>
    <row r="133" spans="1:35" x14ac:dyDescent="0.2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</row>
    <row r="134" spans="1:35" x14ac:dyDescent="0.2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</row>
    <row r="135" spans="1:35" x14ac:dyDescent="0.2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</row>
    <row r="136" spans="1:35" x14ac:dyDescent="0.2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</row>
    <row r="137" spans="1:35" x14ac:dyDescent="0.2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</row>
    <row r="138" spans="1:35" x14ac:dyDescent="0.2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</row>
    <row r="139" spans="1:35" x14ac:dyDescent="0.2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</row>
    <row r="140" spans="1:35" x14ac:dyDescent="0.2">
      <c r="A140" s="205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</row>
    <row r="141" spans="1:35" x14ac:dyDescent="0.2">
      <c r="A141" s="20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</row>
    <row r="142" spans="1:35" x14ac:dyDescent="0.2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</row>
    <row r="143" spans="1:35" x14ac:dyDescent="0.2">
      <c r="A143" s="205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</row>
    <row r="144" spans="1:35" x14ac:dyDescent="0.2">
      <c r="A144" s="205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</row>
    <row r="145" spans="1:35" x14ac:dyDescent="0.2">
      <c r="A145" s="205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</row>
    <row r="146" spans="1:35" x14ac:dyDescent="0.2">
      <c r="A146" s="205"/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</row>
    <row r="147" spans="1:35" x14ac:dyDescent="0.2">
      <c r="A147" s="205"/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</row>
    <row r="148" spans="1:35" x14ac:dyDescent="0.2">
      <c r="A148" s="205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</row>
    <row r="149" spans="1:35" x14ac:dyDescent="0.2">
      <c r="A149" s="205"/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</row>
    <row r="150" spans="1:35" x14ac:dyDescent="0.2">
      <c r="A150" s="205"/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</row>
    <row r="151" spans="1:35" x14ac:dyDescent="0.2">
      <c r="A151" s="205"/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</row>
    <row r="152" spans="1:35" x14ac:dyDescent="0.2">
      <c r="A152" s="205"/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</row>
    <row r="153" spans="1:35" x14ac:dyDescent="0.2">
      <c r="A153" s="205"/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</row>
    <row r="154" spans="1:35" x14ac:dyDescent="0.2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</row>
    <row r="155" spans="1:35" x14ac:dyDescent="0.2">
      <c r="A155" s="205"/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</row>
    <row r="156" spans="1:35" x14ac:dyDescent="0.2">
      <c r="A156" s="205"/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</row>
    <row r="157" spans="1:35" x14ac:dyDescent="0.2">
      <c r="A157" s="205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</row>
    <row r="158" spans="1:35" x14ac:dyDescent="0.2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</row>
    <row r="159" spans="1:35" x14ac:dyDescent="0.2">
      <c r="A159" s="205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</row>
    <row r="160" spans="1:35" x14ac:dyDescent="0.2">
      <c r="A160" s="205"/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</row>
    <row r="161" spans="1:35" x14ac:dyDescent="0.2">
      <c r="A161" s="205"/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</row>
    <row r="162" spans="1:35" x14ac:dyDescent="0.2">
      <c r="A162" s="205"/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</row>
    <row r="163" spans="1:35" x14ac:dyDescent="0.2">
      <c r="A163" s="205"/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</row>
    <row r="164" spans="1:35" x14ac:dyDescent="0.2">
      <c r="A164" s="205"/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</row>
    <row r="165" spans="1:35" x14ac:dyDescent="0.2">
      <c r="A165" s="205"/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5"/>
      <c r="AE165" s="205"/>
      <c r="AF165" s="205"/>
      <c r="AG165" s="205"/>
      <c r="AH165" s="205"/>
      <c r="AI165" s="205"/>
    </row>
    <row r="166" spans="1:35" x14ac:dyDescent="0.2">
      <c r="A166" s="205"/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</row>
    <row r="167" spans="1:35" x14ac:dyDescent="0.2">
      <c r="A167" s="205"/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/>
      <c r="AC167" s="205"/>
      <c r="AD167" s="205"/>
      <c r="AE167" s="205"/>
      <c r="AF167" s="205"/>
      <c r="AG167" s="205"/>
      <c r="AH167" s="205"/>
      <c r="AI167" s="205"/>
    </row>
    <row r="168" spans="1:35" x14ac:dyDescent="0.2">
      <c r="A168" s="205"/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/>
      <c r="AC168" s="205"/>
      <c r="AD168" s="205"/>
      <c r="AE168" s="205"/>
      <c r="AF168" s="205"/>
      <c r="AG168" s="205"/>
      <c r="AH168" s="205"/>
      <c r="AI168" s="205"/>
    </row>
    <row r="169" spans="1:35" x14ac:dyDescent="0.2">
      <c r="A169" s="205"/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</row>
    <row r="170" spans="1:35" x14ac:dyDescent="0.2">
      <c r="A170" s="205"/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</row>
    <row r="171" spans="1:35" x14ac:dyDescent="0.2">
      <c r="A171" s="205"/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</row>
    <row r="172" spans="1:35" x14ac:dyDescent="0.2">
      <c r="A172" s="205"/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</row>
    <row r="173" spans="1:35" x14ac:dyDescent="0.2">
      <c r="A173" s="205"/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</row>
    <row r="174" spans="1:35" x14ac:dyDescent="0.2">
      <c r="A174" s="205"/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</row>
    <row r="175" spans="1:35" x14ac:dyDescent="0.2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</row>
    <row r="176" spans="1:35" x14ac:dyDescent="0.2">
      <c r="A176" s="205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</row>
    <row r="177" spans="1:11" x14ac:dyDescent="0.2">
      <c r="A177" s="205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</row>
    <row r="178" spans="1:11" x14ac:dyDescent="0.2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</row>
    <row r="179" spans="1:11" x14ac:dyDescent="0.2">
      <c r="A179" s="205"/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</row>
  </sheetData>
  <mergeCells count="45">
    <mergeCell ref="D5:D7"/>
    <mergeCell ref="D8:D10"/>
    <mergeCell ref="D11:D13"/>
    <mergeCell ref="J5:J7"/>
    <mergeCell ref="J8:J10"/>
    <mergeCell ref="J11:J13"/>
    <mergeCell ref="E5:E7"/>
    <mergeCell ref="E8:E10"/>
    <mergeCell ref="E11:E13"/>
    <mergeCell ref="E3:F3"/>
    <mergeCell ref="A2:K2"/>
    <mergeCell ref="A1:K1"/>
    <mergeCell ref="F4:G4"/>
    <mergeCell ref="H4:I4"/>
    <mergeCell ref="D35:D37"/>
    <mergeCell ref="J35:J37"/>
    <mergeCell ref="E35:E37"/>
    <mergeCell ref="E38:E40"/>
    <mergeCell ref="J14:J16"/>
    <mergeCell ref="J17:J19"/>
    <mergeCell ref="D14:D16"/>
    <mergeCell ref="D17:D19"/>
    <mergeCell ref="J26:J28"/>
    <mergeCell ref="D29:D31"/>
    <mergeCell ref="J29:J31"/>
    <mergeCell ref="D32:D34"/>
    <mergeCell ref="J32:J34"/>
    <mergeCell ref="E14:E16"/>
    <mergeCell ref="E17:E19"/>
    <mergeCell ref="B44:C44"/>
    <mergeCell ref="B45:C45"/>
    <mergeCell ref="B46:C46"/>
    <mergeCell ref="E20:E22"/>
    <mergeCell ref="E23:E25"/>
    <mergeCell ref="E26:E28"/>
    <mergeCell ref="E29:E31"/>
    <mergeCell ref="E32:E34"/>
    <mergeCell ref="A41:K42"/>
    <mergeCell ref="J20:J22"/>
    <mergeCell ref="J23:J25"/>
    <mergeCell ref="D20:D22"/>
    <mergeCell ref="D23:D25"/>
    <mergeCell ref="D38:D40"/>
    <mergeCell ref="J38:J40"/>
    <mergeCell ref="D26:D28"/>
  </mergeCells>
  <phoneticPr fontId="0" type="noConversion"/>
  <dataValidations count="1">
    <dataValidation type="list" allowBlank="1" showInputMessage="1" showErrorMessage="1" sqref="J5:J7 J8:J10 J11:J13 J14:J16 J17:J19 J20:J22 J23:J25 J26:J28 J29:J31 J32:J34 J35:J37 J38:J40">
      <formula1>$N$5:$N$6</formula1>
    </dataValidation>
  </dataValidations>
  <printOptions horizontalCentered="1"/>
  <pageMargins left="0.5" right="0.5" top="0.26" bottom="0.5" header="0.47" footer="0.31"/>
  <pageSetup scale="65" orientation="landscape" horizontalDpi="300" verticalDpi="300" r:id="rId1"/>
  <headerFooter alignWithMargins="0">
    <oddFooter>&amp;LRevised 11/2015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/>
  <dimension ref="A1:S494"/>
  <sheetViews>
    <sheetView showGridLines="0" zoomScale="75" zoomScaleNormal="75" zoomScalePageLayoutView="70" workbookViewId="0">
      <selection activeCell="E20" sqref="E20"/>
    </sheetView>
  </sheetViews>
  <sheetFormatPr defaultColWidth="9.77734375" defaultRowHeight="15" x14ac:dyDescent="0.2"/>
  <cols>
    <col min="1" max="1" width="3.44140625" style="507" customWidth="1"/>
    <col min="2" max="2" width="22.5546875" style="507" customWidth="1"/>
    <col min="3" max="3" width="13" style="507" customWidth="1"/>
    <col min="4" max="4" width="14.21875" style="507" customWidth="1"/>
    <col min="5" max="5" width="11.6640625" style="507" customWidth="1"/>
    <col min="6" max="6" width="12" style="507" customWidth="1"/>
    <col min="7" max="7" width="12.77734375" style="507" customWidth="1"/>
    <col min="8" max="8" width="0.109375" style="507" customWidth="1"/>
    <col min="9" max="16384" width="9.77734375" style="507"/>
  </cols>
  <sheetData>
    <row r="1" spans="1:19" x14ac:dyDescent="0.2">
      <c r="A1" s="503" t="s">
        <v>452</v>
      </c>
      <c r="B1" s="504"/>
      <c r="C1" s="504"/>
      <c r="D1" s="504"/>
      <c r="E1" s="504"/>
      <c r="F1" s="504"/>
      <c r="G1" s="504"/>
      <c r="H1" s="505"/>
      <c r="I1" s="506"/>
      <c r="J1" s="506"/>
    </row>
    <row r="2" spans="1:19" x14ac:dyDescent="0.2">
      <c r="A2" s="503" t="s">
        <v>282</v>
      </c>
      <c r="B2" s="504"/>
      <c r="C2" s="504"/>
      <c r="D2" s="504"/>
      <c r="E2" s="504"/>
      <c r="F2" s="504"/>
      <c r="G2" s="504"/>
      <c r="H2" s="505"/>
      <c r="I2" s="506"/>
      <c r="J2" s="506"/>
    </row>
    <row r="3" spans="1:19" x14ac:dyDescent="0.2">
      <c r="A3" s="503"/>
      <c r="B3" s="504"/>
      <c r="C3" s="504"/>
      <c r="D3" s="504"/>
      <c r="E3" s="504"/>
      <c r="F3" s="504"/>
      <c r="G3" s="504"/>
      <c r="H3" s="505"/>
      <c r="I3" s="506"/>
      <c r="J3" s="506"/>
    </row>
    <row r="4" spans="1:19" x14ac:dyDescent="0.2">
      <c r="A4" s="508"/>
      <c r="B4" s="509" t="s">
        <v>0</v>
      </c>
      <c r="C4" s="631"/>
      <c r="D4" s="631"/>
      <c r="E4" s="631"/>
      <c r="F4" s="510" t="s">
        <v>1</v>
      </c>
      <c r="G4" s="61"/>
      <c r="H4" s="505"/>
      <c r="I4" s="506"/>
      <c r="J4" s="506"/>
    </row>
    <row r="5" spans="1:19" x14ac:dyDescent="0.2">
      <c r="A5" s="511"/>
      <c r="B5" s="512" t="s">
        <v>54</v>
      </c>
      <c r="C5" s="513"/>
      <c r="D5" s="514" t="s">
        <v>378</v>
      </c>
      <c r="E5" s="513"/>
      <c r="F5" s="515"/>
      <c r="G5" s="515"/>
      <c r="H5" s="505"/>
      <c r="I5" s="506"/>
      <c r="J5" s="506"/>
    </row>
    <row r="6" spans="1:19" x14ac:dyDescent="0.2">
      <c r="A6" s="516" t="s">
        <v>377</v>
      </c>
      <c r="B6" s="517"/>
      <c r="C6" s="511"/>
      <c r="D6" s="515"/>
      <c r="E6" s="515"/>
      <c r="F6" s="518" t="s">
        <v>424</v>
      </c>
      <c r="G6" s="519"/>
      <c r="H6" s="505"/>
      <c r="I6" s="506"/>
      <c r="J6" s="506"/>
    </row>
    <row r="7" spans="1:19" x14ac:dyDescent="0.2">
      <c r="A7" s="511"/>
      <c r="B7" s="511"/>
      <c r="C7" s="511"/>
      <c r="D7" s="515"/>
      <c r="E7" s="511"/>
      <c r="F7" s="520" t="s">
        <v>2</v>
      </c>
      <c r="G7" s="519"/>
      <c r="H7" s="505"/>
      <c r="I7" s="506"/>
      <c r="J7" s="506"/>
    </row>
    <row r="8" spans="1:19" ht="25.5" x14ac:dyDescent="0.2">
      <c r="B8" s="517"/>
      <c r="C8" s="521" t="s">
        <v>3</v>
      </c>
      <c r="D8" s="642" t="s">
        <v>4</v>
      </c>
      <c r="E8" s="642" t="s">
        <v>5</v>
      </c>
      <c r="F8" s="521" t="s">
        <v>425</v>
      </c>
      <c r="G8" s="522" t="s">
        <v>426</v>
      </c>
      <c r="H8" s="523"/>
      <c r="I8" s="506"/>
      <c r="J8" s="506"/>
    </row>
    <row r="9" spans="1:19" ht="15.75" thickBot="1" x14ac:dyDescent="0.25">
      <c r="A9" s="524"/>
      <c r="B9" s="515"/>
      <c r="C9" s="525" t="s">
        <v>6</v>
      </c>
      <c r="D9" s="643"/>
      <c r="E9" s="643"/>
      <c r="F9" s="525" t="s">
        <v>7</v>
      </c>
      <c r="G9" s="525" t="s">
        <v>7</v>
      </c>
      <c r="H9" s="523"/>
      <c r="I9" s="506"/>
      <c r="J9" s="506"/>
    </row>
    <row r="10" spans="1:19" ht="18" customHeight="1" thickBot="1" x14ac:dyDescent="0.25">
      <c r="A10" s="644" t="s">
        <v>8</v>
      </c>
      <c r="B10" s="645"/>
      <c r="C10" s="645"/>
      <c r="D10" s="645"/>
      <c r="E10" s="645"/>
      <c r="F10" s="645"/>
      <c r="G10" s="646"/>
      <c r="H10" s="526"/>
      <c r="I10" s="506"/>
      <c r="J10" s="506"/>
    </row>
    <row r="11" spans="1:19" ht="18" customHeight="1" x14ac:dyDescent="0.2">
      <c r="A11" s="14" t="s">
        <v>9</v>
      </c>
      <c r="B11" s="527"/>
      <c r="C11" s="528"/>
      <c r="D11" s="407"/>
      <c r="E11" s="407"/>
      <c r="F11" s="427" t="s">
        <v>17</v>
      </c>
      <c r="G11" s="427" t="s">
        <v>17</v>
      </c>
      <c r="H11" s="523"/>
      <c r="I11" s="506"/>
      <c r="J11" s="506"/>
      <c r="M11" s="529" t="s">
        <v>439</v>
      </c>
      <c r="N11" s="530"/>
      <c r="O11" s="530"/>
      <c r="P11" s="530"/>
      <c r="Q11" s="530"/>
      <c r="R11" s="530"/>
      <c r="S11" s="531"/>
    </row>
    <row r="12" spans="1:19" ht="18" customHeight="1" thickBot="1" x14ac:dyDescent="0.25">
      <c r="A12" s="13" t="s">
        <v>232</v>
      </c>
      <c r="B12" s="532"/>
      <c r="C12" s="420"/>
      <c r="D12" s="408"/>
      <c r="E12" s="408"/>
      <c r="F12" s="405" t="s">
        <v>17</v>
      </c>
      <c r="G12" s="405" t="s">
        <v>17</v>
      </c>
      <c r="H12" s="523"/>
      <c r="I12" s="506"/>
      <c r="J12" s="506"/>
      <c r="M12" s="533"/>
      <c r="N12" s="530"/>
      <c r="O12" s="530"/>
      <c r="P12" s="530"/>
      <c r="Q12" s="530"/>
      <c r="R12" s="530"/>
      <c r="S12" s="531"/>
    </row>
    <row r="13" spans="1:19" ht="18" customHeight="1" thickBot="1" x14ac:dyDescent="0.25">
      <c r="A13" s="423" t="s">
        <v>427</v>
      </c>
      <c r="B13" s="534"/>
      <c r="C13" s="420"/>
      <c r="D13" s="408"/>
      <c r="E13" s="408"/>
      <c r="F13" s="405" t="s">
        <v>17</v>
      </c>
      <c r="G13" s="405" t="s">
        <v>17</v>
      </c>
      <c r="H13" s="523"/>
      <c r="I13" s="506"/>
      <c r="J13" s="506"/>
      <c r="M13" s="535" t="s">
        <v>440</v>
      </c>
      <c r="N13" s="536"/>
      <c r="O13" s="536"/>
      <c r="P13" s="536"/>
      <c r="Q13" s="536"/>
      <c r="R13" s="536"/>
      <c r="S13" s="537"/>
    </row>
    <row r="14" spans="1:19" ht="18" customHeight="1" thickBot="1" x14ac:dyDescent="0.25">
      <c r="A14" s="12" t="s">
        <v>234</v>
      </c>
      <c r="B14" s="538"/>
      <c r="C14" s="409">
        <f>SUM(C11:C13)</f>
        <v>0</v>
      </c>
      <c r="D14" s="409">
        <f>SUM(D11:D13)</f>
        <v>0</v>
      </c>
      <c r="E14" s="409">
        <f>SUM(E11:E13)</f>
        <v>0</v>
      </c>
      <c r="F14" s="426">
        <f>SUM(F11:F13)</f>
        <v>0</v>
      </c>
      <c r="G14" s="426">
        <f>SUM(G11:G13)</f>
        <v>0</v>
      </c>
      <c r="H14" s="523"/>
      <c r="I14" s="506"/>
      <c r="J14" s="506"/>
      <c r="M14" s="539" t="s">
        <v>441</v>
      </c>
      <c r="N14" s="540"/>
      <c r="O14" s="540"/>
      <c r="P14" s="540"/>
      <c r="Q14" s="540"/>
      <c r="R14" s="541"/>
      <c r="S14" s="542" t="s">
        <v>442</v>
      </c>
    </row>
    <row r="15" spans="1:19" ht="18" customHeight="1" thickBot="1" x14ac:dyDescent="0.25">
      <c r="A15" s="638" t="s">
        <v>233</v>
      </c>
      <c r="B15" s="647"/>
      <c r="C15" s="647"/>
      <c r="D15" s="647"/>
      <c r="E15" s="647"/>
      <c r="F15" s="647"/>
      <c r="G15" s="648"/>
      <c r="H15" s="526"/>
      <c r="I15" s="506"/>
      <c r="J15" s="506"/>
      <c r="M15" s="543"/>
      <c r="N15" s="544"/>
      <c r="O15" s="544"/>
      <c r="P15" s="544"/>
      <c r="Q15" s="544"/>
      <c r="R15" s="545"/>
      <c r="S15" s="546"/>
    </row>
    <row r="16" spans="1:19" ht="18" customHeight="1" x14ac:dyDescent="0.2">
      <c r="A16" s="14" t="s">
        <v>381</v>
      </c>
      <c r="B16" s="421"/>
      <c r="C16" s="528"/>
      <c r="D16" s="406"/>
      <c r="E16" s="406"/>
      <c r="F16" s="406"/>
      <c r="G16" s="406"/>
      <c r="H16" s="523"/>
      <c r="I16" s="506"/>
      <c r="J16" s="506"/>
      <c r="M16" s="543"/>
      <c r="N16" s="544"/>
      <c r="O16" s="544"/>
      <c r="P16" s="544"/>
      <c r="Q16" s="544"/>
      <c r="R16" s="547"/>
      <c r="S16" s="546"/>
    </row>
    <row r="17" spans="1:19" ht="18" customHeight="1" x14ac:dyDescent="0.2">
      <c r="A17" s="13" t="s">
        <v>382</v>
      </c>
      <c r="B17" s="422"/>
      <c r="C17" s="420"/>
      <c r="D17" s="405"/>
      <c r="E17" s="405"/>
      <c r="F17" s="405"/>
      <c r="G17" s="405"/>
      <c r="H17" s="523"/>
      <c r="I17" s="506"/>
      <c r="J17" s="506"/>
      <c r="M17" s="543"/>
      <c r="N17" s="544"/>
      <c r="O17" s="544"/>
      <c r="P17" s="544"/>
      <c r="Q17" s="544"/>
      <c r="R17" s="547"/>
      <c r="S17" s="546"/>
    </row>
    <row r="18" spans="1:19" ht="18" customHeight="1" x14ac:dyDescent="0.2">
      <c r="A18" s="13" t="s">
        <v>383</v>
      </c>
      <c r="B18" s="422"/>
      <c r="C18" s="420"/>
      <c r="D18" s="405"/>
      <c r="E18" s="405"/>
      <c r="F18" s="405"/>
      <c r="G18" s="405"/>
      <c r="H18" s="523"/>
      <c r="I18" s="506"/>
      <c r="J18" s="506"/>
      <c r="M18" s="548"/>
      <c r="N18" s="549"/>
      <c r="O18" s="549"/>
      <c r="P18" s="549"/>
      <c r="Q18" s="549"/>
      <c r="R18" s="550"/>
      <c r="S18" s="551"/>
    </row>
    <row r="19" spans="1:19" ht="18" customHeight="1" thickBot="1" x14ac:dyDescent="0.25">
      <c r="A19" s="13" t="s">
        <v>384</v>
      </c>
      <c r="B19" s="422"/>
      <c r="C19" s="420"/>
      <c r="D19" s="405"/>
      <c r="E19" s="405"/>
      <c r="F19" s="405"/>
      <c r="G19" s="405"/>
      <c r="H19" s="523"/>
      <c r="I19" s="506"/>
      <c r="J19" s="506"/>
      <c r="M19" s="552"/>
      <c r="N19" s="553"/>
      <c r="O19" s="553"/>
      <c r="P19" s="553"/>
      <c r="Q19" s="553"/>
      <c r="R19" s="554"/>
      <c r="S19" s="555"/>
    </row>
    <row r="20" spans="1:19" ht="18" customHeight="1" thickBot="1" x14ac:dyDescent="0.25">
      <c r="A20" s="13" t="s">
        <v>385</v>
      </c>
      <c r="B20" s="422"/>
      <c r="C20" s="420"/>
      <c r="D20" s="405"/>
      <c r="E20" s="405"/>
      <c r="F20" s="427" t="s">
        <v>17</v>
      </c>
      <c r="G20" s="427" t="s">
        <v>17</v>
      </c>
      <c r="H20" s="523"/>
      <c r="I20" s="506"/>
      <c r="J20" s="506"/>
      <c r="M20" s="556"/>
      <c r="N20" s="557"/>
      <c r="O20" s="557"/>
      <c r="P20" s="557"/>
      <c r="Q20" s="557"/>
      <c r="R20" s="558" t="s">
        <v>443</v>
      </c>
      <c r="S20" s="417">
        <f>SUM(S15:S19)</f>
        <v>0</v>
      </c>
    </row>
    <row r="21" spans="1:19" ht="18" customHeight="1" thickBot="1" x14ac:dyDescent="0.25">
      <c r="A21" s="360" t="s">
        <v>393</v>
      </c>
      <c r="B21" s="424"/>
      <c r="C21" s="420"/>
      <c r="D21" s="405"/>
      <c r="E21" s="559"/>
      <c r="F21" s="405"/>
      <c r="G21" s="405"/>
      <c r="H21" s="523"/>
      <c r="I21" s="506"/>
      <c r="J21" s="506"/>
      <c r="M21" s="560"/>
      <c r="N21" s="561"/>
      <c r="O21" s="561"/>
      <c r="P21" s="561"/>
      <c r="Q21" s="561"/>
      <c r="R21" s="561"/>
      <c r="S21" s="562"/>
    </row>
    <row r="22" spans="1:19" ht="18" customHeight="1" thickBot="1" x14ac:dyDescent="0.25">
      <c r="A22" s="12" t="s">
        <v>394</v>
      </c>
      <c r="B22" s="425"/>
      <c r="C22" s="409">
        <f>SUM(C16:C21)</f>
        <v>0</v>
      </c>
      <c r="D22" s="409">
        <f>SUM(D16:D21)</f>
        <v>0</v>
      </c>
      <c r="E22" s="409">
        <f>SUM(E16:E21)</f>
        <v>0</v>
      </c>
      <c r="F22" s="426">
        <f>SUM(F16:F21)-F20</f>
        <v>0</v>
      </c>
      <c r="G22" s="426">
        <f>SUM(G16:G21)-G20</f>
        <v>0</v>
      </c>
      <c r="H22" s="523"/>
      <c r="I22" s="506"/>
      <c r="J22" s="506"/>
      <c r="M22" s="535" t="s">
        <v>444</v>
      </c>
      <c r="N22" s="536"/>
      <c r="O22" s="536"/>
      <c r="P22" s="536"/>
      <c r="Q22" s="536"/>
      <c r="R22" s="536"/>
      <c r="S22" s="537"/>
    </row>
    <row r="23" spans="1:19" ht="18" customHeight="1" thickBot="1" x14ac:dyDescent="0.25">
      <c r="A23" s="644" t="s">
        <v>235</v>
      </c>
      <c r="B23" s="633"/>
      <c r="C23" s="633"/>
      <c r="D23" s="633"/>
      <c r="E23" s="633"/>
      <c r="F23" s="633"/>
      <c r="G23" s="634"/>
      <c r="H23" s="526"/>
      <c r="I23" s="506"/>
      <c r="J23" s="506"/>
      <c r="M23" s="539" t="s">
        <v>441</v>
      </c>
      <c r="N23" s="540"/>
      <c r="O23" s="540"/>
      <c r="P23" s="540"/>
      <c r="Q23" s="540"/>
      <c r="R23" s="541"/>
      <c r="S23" s="542" t="s">
        <v>442</v>
      </c>
    </row>
    <row r="24" spans="1:19" ht="18" customHeight="1" x14ac:dyDescent="0.2">
      <c r="A24" s="14" t="s">
        <v>11</v>
      </c>
      <c r="B24" s="421"/>
      <c r="C24" s="528"/>
      <c r="D24" s="406"/>
      <c r="E24" s="406"/>
      <c r="F24" s="406"/>
      <c r="G24" s="406"/>
      <c r="H24" s="523"/>
      <c r="I24" s="506"/>
      <c r="J24" s="506"/>
      <c r="M24" s="543"/>
      <c r="N24" s="544"/>
      <c r="O24" s="544"/>
      <c r="P24" s="544"/>
      <c r="Q24" s="544"/>
      <c r="R24" s="545"/>
      <c r="S24" s="546"/>
    </row>
    <row r="25" spans="1:19" ht="18" customHeight="1" x14ac:dyDescent="0.2">
      <c r="A25" s="13" t="s">
        <v>12</v>
      </c>
      <c r="B25" s="422"/>
      <c r="C25" s="420"/>
      <c r="D25" s="405"/>
      <c r="E25" s="405"/>
      <c r="F25" s="405"/>
      <c r="G25" s="405"/>
      <c r="H25" s="523"/>
      <c r="I25" s="506"/>
      <c r="J25" s="506"/>
      <c r="M25" s="543"/>
      <c r="N25" s="544"/>
      <c r="O25" s="544"/>
      <c r="P25" s="544"/>
      <c r="Q25" s="544"/>
      <c r="R25" s="547"/>
      <c r="S25" s="546"/>
    </row>
    <row r="26" spans="1:19" ht="18" customHeight="1" x14ac:dyDescent="0.2">
      <c r="A26" s="13" t="s">
        <v>156</v>
      </c>
      <c r="B26" s="422"/>
      <c r="C26" s="420"/>
      <c r="D26" s="405"/>
      <c r="E26" s="405"/>
      <c r="F26" s="405"/>
      <c r="G26" s="405"/>
      <c r="H26" s="523"/>
      <c r="I26" s="506"/>
      <c r="J26" s="506"/>
      <c r="M26" s="543"/>
      <c r="N26" s="544"/>
      <c r="O26" s="544"/>
      <c r="P26" s="544"/>
      <c r="Q26" s="544"/>
      <c r="R26" s="547"/>
      <c r="S26" s="546"/>
    </row>
    <row r="27" spans="1:19" ht="18" customHeight="1" x14ac:dyDescent="0.2">
      <c r="A27" s="13" t="s">
        <v>236</v>
      </c>
      <c r="B27" s="422"/>
      <c r="C27" s="420"/>
      <c r="D27" s="405"/>
      <c r="E27" s="405"/>
      <c r="F27" s="405"/>
      <c r="G27" s="405"/>
      <c r="H27" s="523"/>
      <c r="I27" s="506"/>
      <c r="J27" s="506"/>
      <c r="M27" s="548"/>
      <c r="N27" s="549"/>
      <c r="O27" s="549"/>
      <c r="P27" s="549"/>
      <c r="Q27" s="549"/>
      <c r="R27" s="550"/>
      <c r="S27" s="551"/>
    </row>
    <row r="28" spans="1:19" ht="18" customHeight="1" thickBot="1" x14ac:dyDescent="0.25">
      <c r="A28" s="12" t="s">
        <v>395</v>
      </c>
      <c r="B28" s="425"/>
      <c r="C28" s="559"/>
      <c r="D28" s="410"/>
      <c r="E28" s="410"/>
      <c r="F28" s="410"/>
      <c r="G28" s="410"/>
      <c r="H28" s="523"/>
      <c r="I28" s="506"/>
      <c r="J28" s="506"/>
      <c r="M28" s="552"/>
      <c r="N28" s="553"/>
      <c r="O28" s="553"/>
      <c r="P28" s="553"/>
      <c r="Q28" s="553"/>
      <c r="R28" s="554"/>
      <c r="S28" s="555"/>
    </row>
    <row r="29" spans="1:19" ht="18" customHeight="1" thickBot="1" x14ac:dyDescent="0.25">
      <c r="A29" s="12" t="s">
        <v>428</v>
      </c>
      <c r="B29" s="425"/>
      <c r="C29" s="559"/>
      <c r="D29" s="410"/>
      <c r="E29" s="410"/>
      <c r="F29" s="410"/>
      <c r="G29" s="410"/>
      <c r="H29" s="523"/>
      <c r="I29" s="506"/>
      <c r="J29" s="506"/>
      <c r="M29" s="556"/>
      <c r="N29" s="557"/>
      <c r="O29" s="557"/>
      <c r="P29" s="557"/>
      <c r="Q29" s="557"/>
      <c r="R29" s="558" t="s">
        <v>443</v>
      </c>
      <c r="S29" s="417">
        <f>SUM(S24:S28)</f>
        <v>0</v>
      </c>
    </row>
    <row r="30" spans="1:19" ht="18" customHeight="1" thickBot="1" x14ac:dyDescent="0.25">
      <c r="A30" s="12" t="s">
        <v>429</v>
      </c>
      <c r="B30" s="425"/>
      <c r="C30" s="559"/>
      <c r="D30" s="410"/>
      <c r="E30" s="410"/>
      <c r="F30" s="410"/>
      <c r="G30" s="410"/>
      <c r="H30" s="523"/>
      <c r="I30" s="506"/>
      <c r="J30" s="506"/>
      <c r="M30" s="563"/>
      <c r="N30" s="530"/>
      <c r="O30" s="530"/>
      <c r="P30" s="530"/>
      <c r="Q30" s="530"/>
      <c r="R30" s="530"/>
      <c r="S30" s="531"/>
    </row>
    <row r="31" spans="1:19" ht="18" customHeight="1" thickBot="1" x14ac:dyDescent="0.25">
      <c r="A31" s="404" t="s">
        <v>430</v>
      </c>
      <c r="B31" s="424"/>
      <c r="C31" s="559"/>
      <c r="D31" s="410"/>
      <c r="E31" s="410"/>
      <c r="F31" s="410"/>
      <c r="G31" s="410"/>
      <c r="H31" s="523"/>
      <c r="I31" s="506"/>
      <c r="J31" s="506"/>
      <c r="M31" s="535" t="s">
        <v>445</v>
      </c>
      <c r="N31" s="536"/>
      <c r="O31" s="536"/>
      <c r="P31" s="536"/>
      <c r="Q31" s="536"/>
      <c r="R31" s="536"/>
      <c r="S31" s="537"/>
    </row>
    <row r="32" spans="1:19" ht="18" customHeight="1" thickBot="1" x14ac:dyDescent="0.25">
      <c r="A32" s="12" t="s">
        <v>234</v>
      </c>
      <c r="B32" s="428"/>
      <c r="C32" s="409">
        <f>SUM(C24:C31)</f>
        <v>0</v>
      </c>
      <c r="D32" s="409">
        <f>SUM(D24:D31)</f>
        <v>0</v>
      </c>
      <c r="E32" s="409">
        <f>SUM(E24:E31)</f>
        <v>0</v>
      </c>
      <c r="F32" s="426">
        <f>SUM(F24:F31)</f>
        <v>0</v>
      </c>
      <c r="G32" s="409">
        <f>SUM(G24:H31)</f>
        <v>0</v>
      </c>
      <c r="H32" s="523"/>
      <c r="I32" s="506"/>
      <c r="J32" s="506"/>
      <c r="M32" s="539" t="s">
        <v>441</v>
      </c>
      <c r="N32" s="540"/>
      <c r="O32" s="540"/>
      <c r="P32" s="540"/>
      <c r="Q32" s="540"/>
      <c r="R32" s="541"/>
      <c r="S32" s="542" t="s">
        <v>442</v>
      </c>
    </row>
    <row r="33" spans="1:19" ht="18" customHeight="1" thickBot="1" x14ac:dyDescent="0.25">
      <c r="A33" s="632" t="s">
        <v>13</v>
      </c>
      <c r="B33" s="633"/>
      <c r="C33" s="633"/>
      <c r="D33" s="633"/>
      <c r="E33" s="633"/>
      <c r="F33" s="633"/>
      <c r="G33" s="634"/>
      <c r="H33" s="526"/>
      <c r="I33" s="506"/>
      <c r="J33" s="506"/>
      <c r="M33" s="543"/>
      <c r="N33" s="544"/>
      <c r="O33" s="544"/>
      <c r="P33" s="544"/>
      <c r="Q33" s="544"/>
      <c r="R33" s="545"/>
      <c r="S33" s="546"/>
    </row>
    <row r="34" spans="1:19" ht="18" customHeight="1" x14ac:dyDescent="0.2">
      <c r="A34" s="14" t="s">
        <v>14</v>
      </c>
      <c r="B34" s="527"/>
      <c r="C34" s="528"/>
      <c r="D34" s="406"/>
      <c r="E34" s="406"/>
      <c r="F34" s="406"/>
      <c r="G34" s="406"/>
      <c r="H34" s="523"/>
      <c r="I34" s="506"/>
      <c r="J34" s="506"/>
      <c r="M34" s="543"/>
      <c r="N34" s="544"/>
      <c r="O34" s="544"/>
      <c r="P34" s="544"/>
      <c r="Q34" s="544"/>
      <c r="R34" s="547"/>
      <c r="S34" s="546"/>
    </row>
    <row r="35" spans="1:19" ht="18" customHeight="1" x14ac:dyDescent="0.2">
      <c r="A35" s="13" t="s">
        <v>15</v>
      </c>
      <c r="B35" s="532"/>
      <c r="C35" s="420"/>
      <c r="D35" s="405"/>
      <c r="E35" s="405"/>
      <c r="F35" s="405"/>
      <c r="G35" s="405"/>
      <c r="H35" s="523"/>
      <c r="I35" s="506"/>
      <c r="J35" s="506"/>
      <c r="M35" s="543"/>
      <c r="N35" s="544"/>
      <c r="O35" s="544"/>
      <c r="P35" s="544"/>
      <c r="Q35" s="544"/>
      <c r="R35" s="547"/>
      <c r="S35" s="546"/>
    </row>
    <row r="36" spans="1:19" ht="18" customHeight="1" x14ac:dyDescent="0.2">
      <c r="A36" s="13" t="s">
        <v>16</v>
      </c>
      <c r="B36" s="532"/>
      <c r="C36" s="420"/>
      <c r="D36" s="405"/>
      <c r="E36" s="405"/>
      <c r="F36" s="405"/>
      <c r="G36" s="405"/>
      <c r="H36" s="523"/>
      <c r="I36" s="506"/>
      <c r="J36" s="506"/>
      <c r="M36" s="548"/>
      <c r="N36" s="549"/>
      <c r="O36" s="549"/>
      <c r="P36" s="549"/>
      <c r="Q36" s="549"/>
      <c r="R36" s="550"/>
      <c r="S36" s="551"/>
    </row>
    <row r="37" spans="1:19" ht="18" customHeight="1" thickBot="1" x14ac:dyDescent="0.25">
      <c r="A37" s="13" t="s">
        <v>18</v>
      </c>
      <c r="B37" s="532"/>
      <c r="C37" s="420"/>
      <c r="D37" s="405"/>
      <c r="E37" s="405"/>
      <c r="F37" s="405"/>
      <c r="G37" s="405"/>
      <c r="H37" s="523"/>
      <c r="I37" s="506"/>
      <c r="J37" s="506"/>
      <c r="M37" s="552"/>
      <c r="N37" s="553"/>
      <c r="O37" s="553"/>
      <c r="P37" s="553"/>
      <c r="Q37" s="553"/>
      <c r="R37" s="554"/>
      <c r="S37" s="555"/>
    </row>
    <row r="38" spans="1:19" ht="18" customHeight="1" thickBot="1" x14ac:dyDescent="0.25">
      <c r="A38" s="360" t="s">
        <v>431</v>
      </c>
      <c r="B38" s="564"/>
      <c r="C38" s="420"/>
      <c r="D38" s="405"/>
      <c r="E38" s="405"/>
      <c r="F38" s="405" t="s">
        <v>17</v>
      </c>
      <c r="G38" s="405" t="s">
        <v>17</v>
      </c>
      <c r="H38" s="523"/>
      <c r="I38" s="506"/>
      <c r="J38" s="506"/>
      <c r="M38" s="556"/>
      <c r="N38" s="557"/>
      <c r="O38" s="557"/>
      <c r="P38" s="557"/>
      <c r="Q38" s="557"/>
      <c r="R38" s="558" t="s">
        <v>443</v>
      </c>
      <c r="S38" s="417">
        <f>SUM(S33:S37)</f>
        <v>0</v>
      </c>
    </row>
    <row r="39" spans="1:19" ht="18" customHeight="1" thickBot="1" x14ac:dyDescent="0.25">
      <c r="A39" s="12" t="s">
        <v>234</v>
      </c>
      <c r="B39" s="538"/>
      <c r="C39" s="409">
        <f>SUM(C34:C38)</f>
        <v>0</v>
      </c>
      <c r="D39" s="409">
        <f>SUM(D34:D38)</f>
        <v>0</v>
      </c>
      <c r="E39" s="409">
        <f>SUM(E34:E38)</f>
        <v>0</v>
      </c>
      <c r="F39" s="426">
        <f>SUM(F34:F38)</f>
        <v>0</v>
      </c>
      <c r="G39" s="409">
        <f>SUM(G34:G38)</f>
        <v>0</v>
      </c>
      <c r="H39" s="523"/>
      <c r="I39" s="506"/>
      <c r="J39" s="506"/>
      <c r="M39" s="565"/>
      <c r="N39" s="566"/>
      <c r="O39" s="511"/>
      <c r="P39" s="511"/>
      <c r="Q39" s="567"/>
      <c r="R39" s="511"/>
      <c r="S39" s="568"/>
    </row>
    <row r="40" spans="1:19" ht="18" customHeight="1" thickBot="1" x14ac:dyDescent="0.25">
      <c r="A40" s="638" t="s">
        <v>19</v>
      </c>
      <c r="B40" s="633"/>
      <c r="C40" s="633"/>
      <c r="D40" s="633"/>
      <c r="E40" s="633"/>
      <c r="F40" s="633"/>
      <c r="G40" s="634"/>
      <c r="H40" s="526"/>
      <c r="I40" s="506"/>
      <c r="J40" s="506"/>
      <c r="M40" s="535" t="s">
        <v>446</v>
      </c>
      <c r="N40" s="536"/>
      <c r="O40" s="536"/>
      <c r="P40" s="536"/>
      <c r="Q40" s="536"/>
      <c r="R40" s="536"/>
      <c r="S40" s="537"/>
    </row>
    <row r="41" spans="1:19" ht="18" customHeight="1" thickBot="1" x14ac:dyDescent="0.25">
      <c r="A41" s="14" t="s">
        <v>20</v>
      </c>
      <c r="B41" s="527"/>
      <c r="C41" s="528"/>
      <c r="D41" s="406"/>
      <c r="E41" s="406"/>
      <c r="F41" s="406"/>
      <c r="G41" s="406"/>
      <c r="H41" s="523"/>
      <c r="I41" s="506"/>
      <c r="J41" s="506"/>
      <c r="M41" s="539" t="s">
        <v>441</v>
      </c>
      <c r="N41" s="540"/>
      <c r="O41" s="540"/>
      <c r="P41" s="540"/>
      <c r="Q41" s="540"/>
      <c r="R41" s="541"/>
      <c r="S41" s="542" t="s">
        <v>442</v>
      </c>
    </row>
    <row r="42" spans="1:19" ht="18" customHeight="1" x14ac:dyDescent="0.2">
      <c r="A42" s="13" t="s">
        <v>21</v>
      </c>
      <c r="B42" s="532"/>
      <c r="C42" s="420"/>
      <c r="D42" s="405"/>
      <c r="E42" s="405"/>
      <c r="F42" s="405"/>
      <c r="G42" s="405"/>
      <c r="H42" s="523"/>
      <c r="I42" s="506"/>
      <c r="J42" s="506"/>
      <c r="M42" s="543"/>
      <c r="N42" s="544"/>
      <c r="O42" s="544"/>
      <c r="P42" s="544"/>
      <c r="Q42" s="544"/>
      <c r="R42" s="545"/>
      <c r="S42" s="546"/>
    </row>
    <row r="43" spans="1:19" ht="18" customHeight="1" x14ac:dyDescent="0.2">
      <c r="A43" s="13" t="s">
        <v>22</v>
      </c>
      <c r="B43" s="532"/>
      <c r="C43" s="420"/>
      <c r="D43" s="405"/>
      <c r="E43" s="405"/>
      <c r="F43" s="405"/>
      <c r="G43" s="405"/>
      <c r="H43" s="523"/>
      <c r="I43" s="506"/>
      <c r="J43" s="506"/>
      <c r="M43" s="543"/>
      <c r="N43" s="544"/>
      <c r="O43" s="544"/>
      <c r="P43" s="544"/>
      <c r="Q43" s="544"/>
      <c r="R43" s="547"/>
      <c r="S43" s="546"/>
    </row>
    <row r="44" spans="1:19" ht="18" customHeight="1" x14ac:dyDescent="0.2">
      <c r="A44" s="13" t="s">
        <v>23</v>
      </c>
      <c r="B44" s="532"/>
      <c r="C44" s="420"/>
      <c r="D44" s="405"/>
      <c r="E44" s="405"/>
      <c r="F44" s="405"/>
      <c r="G44" s="405"/>
      <c r="H44" s="523"/>
      <c r="I44" s="506"/>
      <c r="J44" s="506"/>
      <c r="M44" s="543"/>
      <c r="N44" s="544"/>
      <c r="O44" s="544"/>
      <c r="P44" s="544"/>
      <c r="Q44" s="544"/>
      <c r="R44" s="547"/>
      <c r="S44" s="546"/>
    </row>
    <row r="45" spans="1:19" ht="18" customHeight="1" x14ac:dyDescent="0.2">
      <c r="A45" s="13" t="s">
        <v>24</v>
      </c>
      <c r="B45" s="532"/>
      <c r="C45" s="420"/>
      <c r="D45" s="405"/>
      <c r="E45" s="405"/>
      <c r="F45" s="405"/>
      <c r="G45" s="405"/>
      <c r="H45" s="523"/>
      <c r="I45" s="506"/>
      <c r="J45" s="506"/>
      <c r="M45" s="548"/>
      <c r="N45" s="549"/>
      <c r="O45" s="549"/>
      <c r="P45" s="549"/>
      <c r="Q45" s="549"/>
      <c r="R45" s="550"/>
      <c r="S45" s="551"/>
    </row>
    <row r="46" spans="1:19" ht="18" customHeight="1" thickBot="1" x14ac:dyDescent="0.25">
      <c r="A46" s="13" t="s">
        <v>25</v>
      </c>
      <c r="B46" s="532"/>
      <c r="C46" s="420"/>
      <c r="D46" s="405"/>
      <c r="E46" s="405"/>
      <c r="F46" s="405"/>
      <c r="G46" s="405"/>
      <c r="H46" s="523"/>
      <c r="I46" s="506"/>
      <c r="J46" s="506"/>
      <c r="M46" s="552"/>
      <c r="N46" s="553"/>
      <c r="O46" s="553"/>
      <c r="P46" s="553"/>
      <c r="Q46" s="553"/>
      <c r="R46" s="554"/>
      <c r="S46" s="555"/>
    </row>
    <row r="47" spans="1:19" ht="18" customHeight="1" thickBot="1" x14ac:dyDescent="0.25">
      <c r="A47" s="13" t="s">
        <v>26</v>
      </c>
      <c r="B47" s="532"/>
      <c r="C47" s="420"/>
      <c r="D47" s="405"/>
      <c r="E47" s="405"/>
      <c r="F47" s="405"/>
      <c r="G47" s="405"/>
      <c r="H47" s="523"/>
      <c r="I47" s="506"/>
      <c r="J47" s="506"/>
      <c r="M47" s="556"/>
      <c r="N47" s="557"/>
      <c r="O47" s="557"/>
      <c r="P47" s="557"/>
      <c r="Q47" s="557"/>
      <c r="R47" s="558" t="s">
        <v>443</v>
      </c>
      <c r="S47" s="417">
        <f>SUM(S42:S46)</f>
        <v>0</v>
      </c>
    </row>
    <row r="48" spans="1:19" ht="18" customHeight="1" x14ac:dyDescent="0.2">
      <c r="A48" s="13" t="s">
        <v>27</v>
      </c>
      <c r="B48" s="532"/>
      <c r="C48" s="420"/>
      <c r="D48" s="405"/>
      <c r="E48" s="405"/>
      <c r="F48" s="405"/>
      <c r="G48" s="405"/>
      <c r="H48" s="523"/>
      <c r="I48" s="506"/>
      <c r="J48" s="506"/>
      <c r="M48" s="568"/>
      <c r="N48" s="568"/>
      <c r="O48" s="568"/>
      <c r="P48" s="568"/>
      <c r="Q48" s="568"/>
      <c r="R48" s="568"/>
      <c r="S48" s="568"/>
    </row>
    <row r="49" spans="1:19" ht="18" customHeight="1" x14ac:dyDescent="0.2">
      <c r="A49" s="13" t="s">
        <v>28</v>
      </c>
      <c r="B49" s="532"/>
      <c r="C49" s="420"/>
      <c r="D49" s="405"/>
      <c r="E49" s="405"/>
      <c r="F49" s="405"/>
      <c r="G49" s="405"/>
      <c r="H49" s="523"/>
      <c r="I49" s="506"/>
      <c r="J49" s="506"/>
      <c r="M49" s="568"/>
      <c r="N49" s="568"/>
      <c r="O49" s="568"/>
      <c r="P49" s="568"/>
      <c r="Q49" s="568"/>
      <c r="R49" s="568"/>
      <c r="S49" s="568"/>
    </row>
    <row r="50" spans="1:19" ht="18" customHeight="1" x14ac:dyDescent="0.2">
      <c r="A50" s="13" t="s">
        <v>29</v>
      </c>
      <c r="B50" s="532"/>
      <c r="C50" s="420"/>
      <c r="D50" s="405"/>
      <c r="E50" s="405"/>
      <c r="F50" s="405"/>
      <c r="G50" s="405"/>
      <c r="H50" s="523"/>
      <c r="I50" s="506"/>
      <c r="J50" s="506"/>
      <c r="M50" s="568"/>
      <c r="N50" s="568"/>
      <c r="O50" s="568"/>
      <c r="P50" s="568"/>
      <c r="Q50" s="568"/>
      <c r="R50" s="568"/>
      <c r="S50" s="568"/>
    </row>
    <row r="51" spans="1:19" ht="18" customHeight="1" x14ac:dyDescent="0.2">
      <c r="A51" s="360" t="s">
        <v>432</v>
      </c>
      <c r="B51" s="534"/>
      <c r="C51" s="420"/>
      <c r="D51" s="405"/>
      <c r="E51" s="405"/>
      <c r="F51" s="405"/>
      <c r="G51" s="405"/>
      <c r="H51" s="523"/>
      <c r="I51" s="506"/>
      <c r="J51" s="506"/>
      <c r="M51" s="568"/>
      <c r="N51" s="568"/>
      <c r="O51" s="568"/>
      <c r="P51" s="568"/>
      <c r="Q51" s="568"/>
      <c r="R51" s="568"/>
      <c r="S51" s="568"/>
    </row>
    <row r="52" spans="1:19" ht="18" customHeight="1" x14ac:dyDescent="0.2">
      <c r="A52" s="13" t="s">
        <v>234</v>
      </c>
      <c r="B52" s="532"/>
      <c r="C52" s="411">
        <f>SUM(C41:C51)</f>
        <v>0</v>
      </c>
      <c r="D52" s="411">
        <f>SUM(D41:D51)</f>
        <v>0</v>
      </c>
      <c r="E52" s="411">
        <f>SUM(E41:E51)</f>
        <v>0</v>
      </c>
      <c r="F52" s="430">
        <f>SUM(F41:F51)</f>
        <v>0</v>
      </c>
      <c r="G52" s="411">
        <f>SUM(G41:H51)</f>
        <v>0</v>
      </c>
      <c r="H52" s="523"/>
      <c r="I52" s="506"/>
      <c r="J52" s="506"/>
      <c r="M52" s="568"/>
      <c r="N52" s="568"/>
      <c r="O52" s="568"/>
      <c r="P52" s="568"/>
      <c r="Q52" s="568"/>
      <c r="R52" s="568"/>
      <c r="S52" s="568"/>
    </row>
    <row r="53" spans="1:19" ht="18" customHeight="1" x14ac:dyDescent="0.25">
      <c r="A53" s="563"/>
      <c r="B53" s="515"/>
      <c r="C53" s="569"/>
      <c r="D53" s="570" t="s">
        <v>270</v>
      </c>
      <c r="E53" s="569"/>
      <c r="F53" s="223"/>
      <c r="G53" s="223"/>
      <c r="H53" s="523"/>
      <c r="I53" s="506"/>
      <c r="J53" s="506"/>
      <c r="M53" s="568"/>
      <c r="N53" s="568"/>
      <c r="O53" s="568"/>
      <c r="P53" s="568"/>
      <c r="Q53" s="568"/>
      <c r="R53" s="568"/>
      <c r="S53" s="568"/>
    </row>
    <row r="54" spans="1:19" ht="18" customHeight="1" x14ac:dyDescent="0.2">
      <c r="A54" s="571" t="s">
        <v>35</v>
      </c>
      <c r="B54" s="515"/>
      <c r="C54" s="569"/>
      <c r="D54" s="572" t="s">
        <v>241</v>
      </c>
      <c r="E54" s="573" t="s">
        <v>246</v>
      </c>
      <c r="F54" s="223"/>
      <c r="G54" s="223"/>
      <c r="H54" s="523"/>
      <c r="I54" s="506"/>
      <c r="J54" s="506"/>
      <c r="M54" s="568"/>
      <c r="N54" s="568"/>
      <c r="O54" s="568"/>
      <c r="P54" s="568"/>
      <c r="Q54" s="568"/>
      <c r="R54" s="568"/>
      <c r="S54" s="568"/>
    </row>
    <row r="55" spans="1:19" ht="18" customHeight="1" x14ac:dyDescent="0.2">
      <c r="A55" s="574" t="s">
        <v>237</v>
      </c>
      <c r="B55" s="573" t="s">
        <v>238</v>
      </c>
      <c r="D55" s="572" t="s">
        <v>242</v>
      </c>
      <c r="E55" s="573" t="s">
        <v>247</v>
      </c>
      <c r="F55" s="223"/>
      <c r="G55" s="223"/>
      <c r="H55" s="523"/>
      <c r="I55" s="506"/>
      <c r="J55" s="506"/>
      <c r="M55" s="568"/>
      <c r="N55" s="568"/>
      <c r="O55" s="568"/>
      <c r="P55" s="568"/>
      <c r="Q55" s="568"/>
      <c r="R55" s="568"/>
      <c r="S55" s="568"/>
    </row>
    <row r="56" spans="1:19" ht="18" customHeight="1" x14ac:dyDescent="0.2">
      <c r="A56" s="574" t="s">
        <v>239</v>
      </c>
      <c r="B56" s="573" t="s">
        <v>244</v>
      </c>
      <c r="D56" s="572" t="s">
        <v>243</v>
      </c>
      <c r="E56" s="573" t="s">
        <v>248</v>
      </c>
      <c r="F56" s="223"/>
      <c r="G56" s="223"/>
      <c r="H56" s="523"/>
      <c r="I56" s="506"/>
      <c r="J56" s="506"/>
      <c r="M56" s="568"/>
      <c r="N56" s="568"/>
      <c r="O56" s="568"/>
      <c r="P56" s="568"/>
      <c r="Q56" s="568"/>
      <c r="R56" s="568"/>
      <c r="S56" s="568"/>
    </row>
    <row r="57" spans="1:19" ht="18" customHeight="1" x14ac:dyDescent="0.2">
      <c r="A57" s="574" t="s">
        <v>240</v>
      </c>
      <c r="B57" s="573" t="s">
        <v>245</v>
      </c>
      <c r="D57" s="572" t="s">
        <v>268</v>
      </c>
      <c r="E57" s="573" t="s">
        <v>269</v>
      </c>
      <c r="F57" s="223"/>
      <c r="G57" s="223"/>
      <c r="H57" s="523"/>
      <c r="I57" s="575" t="s">
        <v>272</v>
      </c>
      <c r="J57" s="575" t="s">
        <v>272</v>
      </c>
      <c r="M57" s="568"/>
      <c r="N57" s="568"/>
      <c r="O57" s="568"/>
      <c r="P57" s="568"/>
      <c r="Q57" s="568"/>
      <c r="R57" s="568"/>
      <c r="S57" s="568"/>
    </row>
    <row r="58" spans="1:19" ht="18" customHeight="1" thickBot="1" x14ac:dyDescent="0.25">
      <c r="A58" s="639" t="s">
        <v>30</v>
      </c>
      <c r="B58" s="640"/>
      <c r="C58" s="640"/>
      <c r="D58" s="640"/>
      <c r="E58" s="640"/>
      <c r="F58" s="640"/>
      <c r="G58" s="641"/>
      <c r="H58" s="526"/>
      <c r="I58" s="506"/>
      <c r="J58" s="506"/>
      <c r="M58" s="568"/>
      <c r="N58" s="568"/>
      <c r="O58" s="568"/>
      <c r="P58" s="568"/>
      <c r="Q58" s="568"/>
      <c r="R58" s="568"/>
      <c r="S58" s="568"/>
    </row>
    <row r="59" spans="1:19" ht="18" customHeight="1" thickBot="1" x14ac:dyDescent="0.25">
      <c r="A59" s="14" t="s">
        <v>31</v>
      </c>
      <c r="B59" s="421"/>
      <c r="C59" s="528">
        <f>+D59+E59</f>
        <v>0</v>
      </c>
      <c r="D59" s="406"/>
      <c r="E59" s="406"/>
      <c r="F59" s="413"/>
      <c r="G59" s="413"/>
      <c r="H59" s="523"/>
      <c r="I59" s="506"/>
      <c r="J59" s="506"/>
      <c r="M59" s="568"/>
      <c r="N59" s="568"/>
      <c r="O59" s="568"/>
      <c r="P59" s="568"/>
      <c r="Q59" s="568"/>
      <c r="R59" s="568"/>
      <c r="S59" s="568"/>
    </row>
    <row r="60" spans="1:19" ht="18" customHeight="1" thickBot="1" x14ac:dyDescent="0.25">
      <c r="A60" s="13" t="s">
        <v>32</v>
      </c>
      <c r="B60" s="422"/>
      <c r="C60" s="420">
        <f>+D60+E60</f>
        <v>0</v>
      </c>
      <c r="D60" s="405"/>
      <c r="E60" s="405"/>
      <c r="F60" s="412"/>
      <c r="G60" s="412"/>
      <c r="H60" s="523"/>
      <c r="I60" s="506"/>
      <c r="J60" s="506"/>
      <c r="M60" s="535" t="s">
        <v>447</v>
      </c>
      <c r="N60" s="536"/>
      <c r="O60" s="536"/>
      <c r="P60" s="536"/>
      <c r="Q60" s="536"/>
      <c r="R60" s="536"/>
      <c r="S60" s="537"/>
    </row>
    <row r="61" spans="1:19" ht="18" customHeight="1" thickBot="1" x14ac:dyDescent="0.25">
      <c r="A61" s="13" t="s">
        <v>24</v>
      </c>
      <c r="B61" s="422"/>
      <c r="C61" s="420"/>
      <c r="D61" s="405"/>
      <c r="E61" s="405"/>
      <c r="F61" s="412"/>
      <c r="G61" s="412"/>
      <c r="H61" s="523"/>
      <c r="I61" s="506"/>
      <c r="J61" s="506"/>
      <c r="M61" s="539" t="s">
        <v>441</v>
      </c>
      <c r="N61" s="540"/>
      <c r="O61" s="540"/>
      <c r="P61" s="540"/>
      <c r="Q61" s="540"/>
      <c r="R61" s="541"/>
      <c r="S61" s="542" t="s">
        <v>442</v>
      </c>
    </row>
    <row r="62" spans="1:19" ht="18" customHeight="1" x14ac:dyDescent="0.2">
      <c r="A62" s="13" t="s">
        <v>25</v>
      </c>
      <c r="B62" s="422"/>
      <c r="C62" s="420"/>
      <c r="D62" s="405"/>
      <c r="E62" s="405"/>
      <c r="F62" s="412"/>
      <c r="G62" s="412"/>
      <c r="H62" s="523"/>
      <c r="I62" s="506"/>
      <c r="J62" s="506"/>
      <c r="M62" s="543"/>
      <c r="N62" s="544"/>
      <c r="O62" s="544"/>
      <c r="P62" s="544"/>
      <c r="Q62" s="544"/>
      <c r="R62" s="545"/>
      <c r="S62" s="546"/>
    </row>
    <row r="63" spans="1:19" ht="18" customHeight="1" x14ac:dyDescent="0.2">
      <c r="A63" s="13" t="s">
        <v>27</v>
      </c>
      <c r="B63" s="422"/>
      <c r="C63" s="420"/>
      <c r="D63" s="405"/>
      <c r="E63" s="405"/>
      <c r="F63" s="412"/>
      <c r="G63" s="412"/>
      <c r="H63" s="523"/>
      <c r="I63" s="506"/>
      <c r="J63" s="506"/>
      <c r="M63" s="543"/>
      <c r="N63" s="544"/>
      <c r="O63" s="544"/>
      <c r="P63" s="544"/>
      <c r="Q63" s="544"/>
      <c r="R63" s="547"/>
      <c r="S63" s="546"/>
    </row>
    <row r="64" spans="1:19" ht="18" customHeight="1" x14ac:dyDescent="0.2">
      <c r="A64" s="13" t="s">
        <v>28</v>
      </c>
      <c r="B64" s="422"/>
      <c r="C64" s="420"/>
      <c r="D64" s="405"/>
      <c r="E64" s="405"/>
      <c r="F64" s="412"/>
      <c r="G64" s="412"/>
      <c r="H64" s="523"/>
      <c r="I64" s="506"/>
      <c r="J64" s="506"/>
      <c r="M64" s="543"/>
      <c r="N64" s="544"/>
      <c r="O64" s="544"/>
      <c r="P64" s="544"/>
      <c r="Q64" s="544"/>
      <c r="R64" s="547"/>
      <c r="S64" s="546"/>
    </row>
    <row r="65" spans="1:19" ht="18" customHeight="1" x14ac:dyDescent="0.2">
      <c r="A65" s="13" t="s">
        <v>433</v>
      </c>
      <c r="B65" s="422"/>
      <c r="C65" s="420"/>
      <c r="D65" s="405"/>
      <c r="E65" s="405"/>
      <c r="F65" s="412"/>
      <c r="G65" s="412"/>
      <c r="H65" s="523"/>
      <c r="I65" s="506"/>
      <c r="J65" s="506"/>
      <c r="M65" s="548"/>
      <c r="N65" s="549"/>
      <c r="O65" s="549"/>
      <c r="P65" s="549"/>
      <c r="Q65" s="549"/>
      <c r="R65" s="550"/>
      <c r="S65" s="551"/>
    </row>
    <row r="66" spans="1:19" ht="18" customHeight="1" thickBot="1" x14ac:dyDescent="0.25">
      <c r="A66" s="431" t="s">
        <v>136</v>
      </c>
      <c r="B66" s="422"/>
      <c r="C66" s="420"/>
      <c r="D66" s="405"/>
      <c r="E66" s="405"/>
      <c r="F66" s="412"/>
      <c r="G66" s="412"/>
      <c r="H66" s="523"/>
      <c r="I66" s="506"/>
      <c r="J66" s="506"/>
      <c r="M66" s="552"/>
      <c r="N66" s="553"/>
      <c r="O66" s="553"/>
      <c r="P66" s="553"/>
      <c r="Q66" s="553"/>
      <c r="R66" s="554"/>
      <c r="S66" s="555"/>
    </row>
    <row r="67" spans="1:19" ht="18" customHeight="1" thickBot="1" x14ac:dyDescent="0.25">
      <c r="A67" s="431" t="s">
        <v>33</v>
      </c>
      <c r="B67" s="422"/>
      <c r="C67" s="420"/>
      <c r="D67" s="405"/>
      <c r="E67" s="405"/>
      <c r="F67" s="412"/>
      <c r="G67" s="412"/>
      <c r="H67" s="523"/>
      <c r="I67" s="506"/>
      <c r="J67" s="506"/>
      <c r="M67" s="556"/>
      <c r="N67" s="557"/>
      <c r="O67" s="557"/>
      <c r="P67" s="557"/>
      <c r="Q67" s="557"/>
      <c r="R67" s="558" t="s">
        <v>443</v>
      </c>
      <c r="S67" s="417">
        <f>SUM(S62:S66)</f>
        <v>0</v>
      </c>
    </row>
    <row r="68" spans="1:19" ht="18" customHeight="1" thickBot="1" x14ac:dyDescent="0.25">
      <c r="A68" s="432" t="s">
        <v>434</v>
      </c>
      <c r="B68" s="424"/>
      <c r="C68" s="420">
        <f>+D68+E68</f>
        <v>0</v>
      </c>
      <c r="D68" s="405"/>
      <c r="E68" s="405"/>
      <c r="F68" s="412"/>
      <c r="G68" s="412"/>
      <c r="H68" s="523"/>
      <c r="I68" s="506"/>
      <c r="J68" s="506"/>
      <c r="M68" s="568"/>
      <c r="N68" s="568"/>
      <c r="O68" s="568"/>
      <c r="P68" s="568"/>
      <c r="Q68" s="568"/>
      <c r="R68" s="568"/>
      <c r="S68" s="568"/>
    </row>
    <row r="69" spans="1:19" ht="18" customHeight="1" thickBot="1" x14ac:dyDescent="0.25">
      <c r="A69" s="433" t="s">
        <v>234</v>
      </c>
      <c r="B69" s="425"/>
      <c r="C69" s="409">
        <f>SUM(C59:C68)</f>
        <v>0</v>
      </c>
      <c r="D69" s="409">
        <f>SUM(D59:D68)</f>
        <v>0</v>
      </c>
      <c r="E69" s="409">
        <f>SUM(E59:E68)</f>
        <v>0</v>
      </c>
      <c r="F69" s="434"/>
      <c r="G69" s="434"/>
      <c r="H69" s="523"/>
      <c r="I69" s="506"/>
      <c r="J69" s="506"/>
      <c r="M69" s="535" t="s">
        <v>448</v>
      </c>
      <c r="N69" s="536"/>
      <c r="O69" s="536"/>
      <c r="P69" s="536"/>
      <c r="Q69" s="536"/>
      <c r="R69" s="536"/>
      <c r="S69" s="537"/>
    </row>
    <row r="70" spans="1:19" ht="18" customHeight="1" thickBot="1" x14ac:dyDescent="0.25">
      <c r="A70" s="632" t="s">
        <v>142</v>
      </c>
      <c r="B70" s="633"/>
      <c r="C70" s="633"/>
      <c r="D70" s="633"/>
      <c r="E70" s="633"/>
      <c r="F70" s="633"/>
      <c r="G70" s="634"/>
      <c r="H70" s="526"/>
      <c r="I70" s="506"/>
      <c r="J70" s="506"/>
      <c r="M70" s="539" t="s">
        <v>441</v>
      </c>
      <c r="N70" s="540"/>
      <c r="O70" s="540"/>
      <c r="P70" s="540"/>
      <c r="Q70" s="540"/>
      <c r="R70" s="541"/>
      <c r="S70" s="542" t="s">
        <v>442</v>
      </c>
    </row>
    <row r="71" spans="1:19" ht="18" customHeight="1" x14ac:dyDescent="0.2">
      <c r="A71" s="14" t="s">
        <v>137</v>
      </c>
      <c r="B71" s="421"/>
      <c r="C71" s="528"/>
      <c r="D71" s="406"/>
      <c r="E71" s="406"/>
      <c r="F71" s="406"/>
      <c r="G71" s="406"/>
      <c r="H71" s="523"/>
      <c r="I71" s="506"/>
      <c r="J71" s="506"/>
      <c r="M71" s="543"/>
      <c r="N71" s="544"/>
      <c r="O71" s="544"/>
      <c r="P71" s="544"/>
      <c r="Q71" s="544"/>
      <c r="R71" s="545"/>
      <c r="S71" s="546"/>
    </row>
    <row r="72" spans="1:19" ht="18" customHeight="1" x14ac:dyDescent="0.2">
      <c r="A72" s="13" t="s">
        <v>138</v>
      </c>
      <c r="B72" s="422"/>
      <c r="C72" s="420"/>
      <c r="D72" s="405"/>
      <c r="E72" s="405"/>
      <c r="F72" s="405"/>
      <c r="G72" s="405"/>
      <c r="H72" s="523"/>
      <c r="I72" s="506"/>
      <c r="J72" s="506"/>
      <c r="M72" s="543"/>
      <c r="N72" s="544"/>
      <c r="O72" s="544"/>
      <c r="P72" s="544"/>
      <c r="Q72" s="544"/>
      <c r="R72" s="547"/>
      <c r="S72" s="546"/>
    </row>
    <row r="73" spans="1:19" ht="18" customHeight="1" x14ac:dyDescent="0.2">
      <c r="A73" s="13" t="s">
        <v>139</v>
      </c>
      <c r="B73" s="422"/>
      <c r="C73" s="420"/>
      <c r="D73" s="405"/>
      <c r="E73" s="405"/>
      <c r="F73" s="412" t="s">
        <v>17</v>
      </c>
      <c r="G73" s="412" t="s">
        <v>17</v>
      </c>
      <c r="H73" s="523"/>
      <c r="I73" s="506"/>
      <c r="J73" s="506"/>
      <c r="M73" s="543"/>
      <c r="N73" s="544"/>
      <c r="O73" s="544"/>
      <c r="P73" s="544"/>
      <c r="Q73" s="544"/>
      <c r="R73" s="547"/>
      <c r="S73" s="546"/>
    </row>
    <row r="74" spans="1:19" ht="18" customHeight="1" x14ac:dyDescent="0.2">
      <c r="A74" s="13" t="s">
        <v>69</v>
      </c>
      <c r="B74" s="422"/>
      <c r="C74" s="420"/>
      <c r="D74" s="405"/>
      <c r="E74" s="405"/>
      <c r="F74" s="405"/>
      <c r="G74" s="405"/>
      <c r="H74" s="523"/>
      <c r="I74" s="506"/>
      <c r="J74" s="506"/>
      <c r="M74" s="548"/>
      <c r="N74" s="549"/>
      <c r="O74" s="549"/>
      <c r="P74" s="549"/>
      <c r="Q74" s="549"/>
      <c r="R74" s="550"/>
      <c r="S74" s="551"/>
    </row>
    <row r="75" spans="1:19" ht="18" customHeight="1" thickBot="1" x14ac:dyDescent="0.25">
      <c r="A75" s="13" t="s">
        <v>435</v>
      </c>
      <c r="B75" s="422"/>
      <c r="C75" s="420"/>
      <c r="D75" s="405"/>
      <c r="E75" s="405"/>
      <c r="F75" s="438"/>
      <c r="G75" s="438"/>
      <c r="H75" s="523"/>
      <c r="I75" s="506"/>
      <c r="J75" s="506"/>
      <c r="M75" s="552"/>
      <c r="N75" s="553"/>
      <c r="O75" s="553"/>
      <c r="P75" s="553"/>
      <c r="Q75" s="553"/>
      <c r="R75" s="554"/>
      <c r="S75" s="555"/>
    </row>
    <row r="76" spans="1:19" ht="18" customHeight="1" thickBot="1" x14ac:dyDescent="0.25">
      <c r="A76" s="13" t="s">
        <v>141</v>
      </c>
      <c r="B76" s="422"/>
      <c r="C76" s="420"/>
      <c r="D76" s="405"/>
      <c r="E76" s="405"/>
      <c r="F76" s="438"/>
      <c r="G76" s="438"/>
      <c r="H76" s="523"/>
      <c r="I76" s="506"/>
      <c r="J76" s="506"/>
      <c r="M76" s="556"/>
      <c r="N76" s="557"/>
      <c r="O76" s="557"/>
      <c r="P76" s="557"/>
      <c r="Q76" s="557"/>
      <c r="R76" s="558" t="s">
        <v>443</v>
      </c>
      <c r="S76" s="417">
        <f>SUM(S71:S75)</f>
        <v>0</v>
      </c>
    </row>
    <row r="77" spans="1:19" ht="18" customHeight="1" thickBot="1" x14ac:dyDescent="0.25">
      <c r="A77" s="435" t="s">
        <v>436</v>
      </c>
      <c r="B77" s="436"/>
      <c r="C77" s="420">
        <f>+D77+E77</f>
        <v>0</v>
      </c>
      <c r="D77" s="405"/>
      <c r="E77" s="405"/>
      <c r="F77" s="405" t="s">
        <v>17</v>
      </c>
      <c r="G77" s="405" t="s">
        <v>17</v>
      </c>
      <c r="H77" s="523"/>
      <c r="I77" s="506"/>
      <c r="J77" s="506"/>
      <c r="M77" s="568"/>
      <c r="N77" s="568"/>
      <c r="O77" s="568"/>
      <c r="P77" s="568"/>
      <c r="Q77" s="568"/>
      <c r="R77" s="568"/>
      <c r="S77" s="568"/>
    </row>
    <row r="78" spans="1:19" ht="18" customHeight="1" thickBot="1" x14ac:dyDescent="0.25">
      <c r="A78" s="433" t="s">
        <v>234</v>
      </c>
      <c r="B78" s="437"/>
      <c r="C78" s="409">
        <f>SUM(C71:C77)</f>
        <v>0</v>
      </c>
      <c r="D78" s="409">
        <f>SUM(D71:D77)</f>
        <v>0</v>
      </c>
      <c r="E78" s="409">
        <f>SUM(E71:E77)</f>
        <v>0</v>
      </c>
      <c r="F78" s="426">
        <f>SUM(F71:F77)-F73-F75-F76</f>
        <v>0</v>
      </c>
      <c r="G78" s="409">
        <f>SUM(G71:G77)-G73-G75-G76</f>
        <v>0</v>
      </c>
      <c r="H78" s="523"/>
      <c r="I78" s="506"/>
      <c r="J78" s="506"/>
      <c r="M78" s="535" t="s">
        <v>449</v>
      </c>
      <c r="N78" s="536"/>
      <c r="O78" s="536"/>
      <c r="P78" s="536"/>
      <c r="Q78" s="536"/>
      <c r="R78" s="536"/>
      <c r="S78" s="537"/>
    </row>
    <row r="79" spans="1:19" ht="18" customHeight="1" thickBot="1" x14ac:dyDescent="0.25">
      <c r="A79" s="632" t="s">
        <v>143</v>
      </c>
      <c r="B79" s="633"/>
      <c r="C79" s="633"/>
      <c r="D79" s="633"/>
      <c r="E79" s="633"/>
      <c r="F79" s="633"/>
      <c r="G79" s="634"/>
      <c r="H79" s="523"/>
      <c r="I79" s="506"/>
      <c r="J79" s="506"/>
      <c r="M79" s="539" t="s">
        <v>441</v>
      </c>
      <c r="N79" s="540"/>
      <c r="O79" s="540"/>
      <c r="P79" s="540"/>
      <c r="Q79" s="540"/>
      <c r="R79" s="541"/>
      <c r="S79" s="542" t="s">
        <v>442</v>
      </c>
    </row>
    <row r="80" spans="1:19" ht="18" customHeight="1" x14ac:dyDescent="0.2">
      <c r="A80" s="14" t="s">
        <v>144</v>
      </c>
      <c r="B80" s="421"/>
      <c r="C80" s="528"/>
      <c r="D80" s="406"/>
      <c r="E80" s="406"/>
      <c r="F80" s="413" t="s">
        <v>17</v>
      </c>
      <c r="G80" s="413" t="s">
        <v>17</v>
      </c>
      <c r="H80" s="523"/>
      <c r="I80" s="506"/>
      <c r="J80" s="506"/>
      <c r="M80" s="543"/>
      <c r="N80" s="544"/>
      <c r="O80" s="544"/>
      <c r="P80" s="544"/>
      <c r="Q80" s="544"/>
      <c r="R80" s="545"/>
      <c r="S80" s="546"/>
    </row>
    <row r="81" spans="1:19" ht="18" customHeight="1" x14ac:dyDescent="0.2">
      <c r="A81" s="13" t="s">
        <v>145</v>
      </c>
      <c r="B81" s="422"/>
      <c r="C81" s="420"/>
      <c r="D81" s="405"/>
      <c r="E81" s="405"/>
      <c r="F81" s="412" t="s">
        <v>17</v>
      </c>
      <c r="G81" s="412" t="s">
        <v>17</v>
      </c>
      <c r="H81" s="523"/>
      <c r="I81" s="506"/>
      <c r="J81" s="506"/>
      <c r="M81" s="543"/>
      <c r="N81" s="544"/>
      <c r="O81" s="544"/>
      <c r="P81" s="544"/>
      <c r="Q81" s="544"/>
      <c r="R81" s="547"/>
      <c r="S81" s="546"/>
    </row>
    <row r="82" spans="1:19" ht="18" customHeight="1" x14ac:dyDescent="0.2">
      <c r="A82" s="439" t="s">
        <v>146</v>
      </c>
      <c r="B82" s="440"/>
      <c r="C82" s="420"/>
      <c r="D82" s="405"/>
      <c r="E82" s="405"/>
      <c r="F82" s="412" t="s">
        <v>17</v>
      </c>
      <c r="G82" s="412" t="s">
        <v>17</v>
      </c>
      <c r="H82" s="523"/>
      <c r="I82" s="506"/>
      <c r="J82" s="506"/>
      <c r="M82" s="543"/>
      <c r="N82" s="544"/>
      <c r="O82" s="544"/>
      <c r="P82" s="544"/>
      <c r="Q82" s="544"/>
      <c r="R82" s="547"/>
      <c r="S82" s="546"/>
    </row>
    <row r="83" spans="1:19" ht="18" customHeight="1" x14ac:dyDescent="0.2">
      <c r="A83" s="441" t="s">
        <v>437</v>
      </c>
      <c r="B83" s="429"/>
      <c r="C83" s="420">
        <f>+D83+E83</f>
        <v>0</v>
      </c>
      <c r="D83" s="405"/>
      <c r="E83" s="405"/>
      <c r="F83" s="412" t="s">
        <v>17</v>
      </c>
      <c r="G83" s="412" t="s">
        <v>17</v>
      </c>
      <c r="H83" s="523"/>
      <c r="I83" s="506"/>
      <c r="J83" s="506"/>
      <c r="M83" s="548"/>
      <c r="N83" s="549"/>
      <c r="O83" s="549"/>
      <c r="P83" s="549"/>
      <c r="Q83" s="549"/>
      <c r="R83" s="550"/>
      <c r="S83" s="551"/>
    </row>
    <row r="84" spans="1:19" ht="18" customHeight="1" thickBot="1" x14ac:dyDescent="0.25">
      <c r="A84" s="442" t="s">
        <v>234</v>
      </c>
      <c r="B84" s="443"/>
      <c r="C84" s="414">
        <f>SUM(C80:C83)</f>
        <v>0</v>
      </c>
      <c r="D84" s="414">
        <f>SUM(D80:D83)</f>
        <v>0</v>
      </c>
      <c r="E84" s="414">
        <f>SUM(E80:E83)</f>
        <v>0</v>
      </c>
      <c r="F84" s="415"/>
      <c r="G84" s="415"/>
      <c r="H84" s="523"/>
      <c r="I84" s="506"/>
      <c r="J84" s="506"/>
      <c r="M84" s="552"/>
      <c r="N84" s="553"/>
      <c r="O84" s="553"/>
      <c r="P84" s="553"/>
      <c r="Q84" s="553"/>
      <c r="R84" s="554"/>
      <c r="S84" s="555"/>
    </row>
    <row r="85" spans="1:19" ht="18" customHeight="1" thickBot="1" x14ac:dyDescent="0.25">
      <c r="A85" s="649" t="s">
        <v>421</v>
      </c>
      <c r="B85" s="650"/>
      <c r="C85" s="411">
        <f>C14+C22+C32+C39+C52+C69+C78+C84</f>
        <v>0</v>
      </c>
      <c r="D85" s="411">
        <f>D14+D22+D32+D39+D52+D69+D78+D84</f>
        <v>0</v>
      </c>
      <c r="E85" s="411">
        <f>E14+E22+E32+E39+E52+E69+E78+E84</f>
        <v>0</v>
      </c>
      <c r="F85" s="411">
        <f>F14+F22+F32+F39+F52+F69+F78+F84</f>
        <v>0</v>
      </c>
      <c r="G85" s="411">
        <f>G14+G22+G32+G39+G52+G69+G78+G84</f>
        <v>0</v>
      </c>
      <c r="H85" s="523"/>
      <c r="I85" s="506"/>
      <c r="J85" s="506"/>
      <c r="M85" s="556"/>
      <c r="N85" s="557"/>
      <c r="O85" s="557"/>
      <c r="P85" s="557"/>
      <c r="Q85" s="557"/>
      <c r="R85" s="558" t="s">
        <v>443</v>
      </c>
      <c r="S85" s="417">
        <f>SUM(S80:S84)</f>
        <v>0</v>
      </c>
    </row>
    <row r="86" spans="1:19" ht="18" customHeight="1" thickBot="1" x14ac:dyDescent="0.25">
      <c r="A86" s="632" t="s">
        <v>202</v>
      </c>
      <c r="B86" s="633"/>
      <c r="C86" s="633"/>
      <c r="D86" s="633"/>
      <c r="E86" s="633"/>
      <c r="F86" s="633"/>
      <c r="G86" s="634"/>
      <c r="H86" s="523"/>
      <c r="I86" s="506"/>
      <c r="J86" s="506"/>
      <c r="M86" s="568"/>
      <c r="N86" s="568"/>
      <c r="O86" s="568"/>
      <c r="P86" s="568"/>
      <c r="Q86" s="568"/>
      <c r="R86" s="568"/>
      <c r="S86" s="568"/>
    </row>
    <row r="87" spans="1:19" ht="18" customHeight="1" thickBot="1" x14ac:dyDescent="0.25">
      <c r="A87" s="14" t="s">
        <v>140</v>
      </c>
      <c r="B87" s="421"/>
      <c r="C87" s="528"/>
      <c r="D87" s="406"/>
      <c r="E87" s="406"/>
      <c r="F87" s="413" t="s">
        <v>17</v>
      </c>
      <c r="G87" s="413" t="s">
        <v>17</v>
      </c>
      <c r="H87" s="523"/>
      <c r="I87" s="506"/>
      <c r="J87" s="506"/>
      <c r="M87" s="535" t="s">
        <v>450</v>
      </c>
      <c r="N87" s="536"/>
      <c r="O87" s="536"/>
      <c r="P87" s="536"/>
      <c r="Q87" s="536"/>
      <c r="R87" s="536"/>
      <c r="S87" s="537"/>
    </row>
    <row r="88" spans="1:19" ht="18" customHeight="1" thickBot="1" x14ac:dyDescent="0.25">
      <c r="A88" s="444" t="s">
        <v>352</v>
      </c>
      <c r="B88" s="440"/>
      <c r="C88" s="420"/>
      <c r="D88" s="405"/>
      <c r="E88" s="405"/>
      <c r="F88" s="412" t="s">
        <v>17</v>
      </c>
      <c r="G88" s="412" t="s">
        <v>17</v>
      </c>
      <c r="H88" s="523"/>
      <c r="I88" s="506"/>
      <c r="J88" s="506"/>
      <c r="M88" s="539" t="s">
        <v>441</v>
      </c>
      <c r="N88" s="540"/>
      <c r="O88" s="540"/>
      <c r="P88" s="540"/>
      <c r="Q88" s="540"/>
      <c r="R88" s="541"/>
      <c r="S88" s="542" t="s">
        <v>442</v>
      </c>
    </row>
    <row r="89" spans="1:19" ht="18" customHeight="1" x14ac:dyDescent="0.2">
      <c r="A89" s="439" t="s">
        <v>147</v>
      </c>
      <c r="B89" s="440"/>
      <c r="C89" s="420"/>
      <c r="D89" s="405"/>
      <c r="E89" s="405"/>
      <c r="F89" s="412" t="s">
        <v>17</v>
      </c>
      <c r="G89" s="412" t="s">
        <v>17</v>
      </c>
      <c r="H89" s="523"/>
      <c r="I89" s="506"/>
      <c r="J89" s="506"/>
      <c r="M89" s="543"/>
      <c r="N89" s="544"/>
      <c r="O89" s="544"/>
      <c r="P89" s="544"/>
      <c r="Q89" s="544"/>
      <c r="R89" s="545"/>
      <c r="S89" s="546"/>
    </row>
    <row r="90" spans="1:19" ht="18" customHeight="1" x14ac:dyDescent="0.2">
      <c r="A90" s="439" t="s">
        <v>148</v>
      </c>
      <c r="B90" s="440"/>
      <c r="C90" s="420"/>
      <c r="D90" s="405"/>
      <c r="E90" s="405"/>
      <c r="F90" s="412" t="s">
        <v>17</v>
      </c>
      <c r="G90" s="412" t="s">
        <v>17</v>
      </c>
      <c r="H90" s="523"/>
      <c r="I90" s="506"/>
      <c r="J90" s="506"/>
      <c r="M90" s="543"/>
      <c r="N90" s="544"/>
      <c r="O90" s="544"/>
      <c r="P90" s="544"/>
      <c r="Q90" s="544"/>
      <c r="R90" s="547"/>
      <c r="S90" s="546"/>
    </row>
    <row r="91" spans="1:19" ht="18" customHeight="1" x14ac:dyDescent="0.2">
      <c r="A91" s="360" t="s">
        <v>438</v>
      </c>
      <c r="B91" s="424"/>
      <c r="C91" s="420"/>
      <c r="D91" s="405"/>
      <c r="E91" s="405"/>
      <c r="F91" s="412"/>
      <c r="G91" s="412"/>
      <c r="H91" s="523"/>
      <c r="I91" s="506"/>
      <c r="J91" s="506"/>
      <c r="M91" s="543"/>
      <c r="N91" s="544"/>
      <c r="O91" s="544"/>
      <c r="P91" s="544"/>
      <c r="Q91" s="544"/>
      <c r="R91" s="547"/>
      <c r="S91" s="546"/>
    </row>
    <row r="92" spans="1:19" ht="18" customHeight="1" thickBot="1" x14ac:dyDescent="0.25">
      <c r="A92" s="13" t="s">
        <v>234</v>
      </c>
      <c r="B92" s="422"/>
      <c r="C92" s="411">
        <f>SUM(C87:C91)</f>
        <v>0</v>
      </c>
      <c r="D92" s="411">
        <f>SUM(D87:D91)</f>
        <v>0</v>
      </c>
      <c r="E92" s="411">
        <f>SUM(E87:E91)</f>
        <v>0</v>
      </c>
      <c r="F92" s="416">
        <f>+G92+H92</f>
        <v>0</v>
      </c>
      <c r="G92" s="416">
        <f>+H92+I92</f>
        <v>0</v>
      </c>
      <c r="H92" s="523"/>
      <c r="I92" s="506"/>
      <c r="J92" s="506"/>
      <c r="M92" s="548"/>
      <c r="N92" s="549"/>
      <c r="O92" s="549"/>
      <c r="P92" s="549"/>
      <c r="Q92" s="549"/>
      <c r="R92" s="550"/>
      <c r="S92" s="551"/>
    </row>
    <row r="93" spans="1:19" ht="18" customHeight="1" thickBot="1" x14ac:dyDescent="0.25">
      <c r="A93" s="635" t="s">
        <v>379</v>
      </c>
      <c r="B93" s="636"/>
      <c r="C93" s="636"/>
      <c r="D93" s="636"/>
      <c r="E93" s="636"/>
      <c r="F93" s="636"/>
      <c r="G93" s="637"/>
      <c r="H93" s="526"/>
      <c r="I93" s="506"/>
      <c r="J93" s="506"/>
      <c r="M93" s="552"/>
      <c r="N93" s="553"/>
      <c r="O93" s="553"/>
      <c r="P93" s="553"/>
      <c r="Q93" s="553"/>
      <c r="R93" s="554"/>
      <c r="S93" s="555"/>
    </row>
    <row r="94" spans="1:19" ht="18" customHeight="1" thickBot="1" x14ac:dyDescent="0.25">
      <c r="A94" s="13" t="s">
        <v>380</v>
      </c>
      <c r="B94" s="422"/>
      <c r="C94" s="420"/>
      <c r="D94" s="405"/>
      <c r="E94" s="405"/>
      <c r="F94" s="405"/>
      <c r="G94" s="405"/>
      <c r="H94" s="523"/>
      <c r="I94" s="506"/>
      <c r="J94" s="506"/>
      <c r="M94" s="556"/>
      <c r="N94" s="557"/>
      <c r="O94" s="557"/>
      <c r="P94" s="557"/>
      <c r="Q94" s="557"/>
      <c r="R94" s="558" t="s">
        <v>443</v>
      </c>
      <c r="S94" s="417">
        <f>SUM(S89:S93)</f>
        <v>0</v>
      </c>
    </row>
    <row r="95" spans="1:19" ht="18" customHeight="1" x14ac:dyDescent="0.2">
      <c r="A95" s="13" t="s">
        <v>34</v>
      </c>
      <c r="B95" s="422"/>
      <c r="C95" s="420"/>
      <c r="D95" s="405"/>
      <c r="E95" s="405"/>
      <c r="F95" s="405"/>
      <c r="G95" s="405"/>
      <c r="H95" s="523"/>
      <c r="I95" s="506"/>
      <c r="J95" s="506"/>
    </row>
    <row r="96" spans="1:19" ht="18" customHeight="1" x14ac:dyDescent="0.2">
      <c r="A96" s="13" t="s">
        <v>451</v>
      </c>
      <c r="B96" s="422"/>
      <c r="C96" s="420"/>
      <c r="D96" s="405"/>
      <c r="E96" s="405"/>
      <c r="F96" s="405"/>
      <c r="G96" s="405"/>
      <c r="H96" s="523"/>
      <c r="I96" s="506"/>
      <c r="J96" s="506"/>
    </row>
    <row r="97" spans="1:10" ht="18" customHeight="1" x14ac:dyDescent="0.2">
      <c r="A97" s="13" t="s">
        <v>234</v>
      </c>
      <c r="B97" s="422"/>
      <c r="C97" s="411">
        <f>SUM(C94:C96)</f>
        <v>0</v>
      </c>
      <c r="D97" s="411">
        <f>SUM(D94:D96)</f>
        <v>0</v>
      </c>
      <c r="E97" s="411">
        <f>SUM(E94:E96)</f>
        <v>0</v>
      </c>
      <c r="F97" s="411">
        <f>SUM(F94:F96)</f>
        <v>0</v>
      </c>
      <c r="G97" s="411">
        <f>SUM(G94:G96)</f>
        <v>0</v>
      </c>
      <c r="H97" s="523"/>
      <c r="I97" s="506"/>
      <c r="J97" s="506"/>
    </row>
    <row r="98" spans="1:10" ht="18" customHeight="1" x14ac:dyDescent="0.2">
      <c r="A98" s="445" t="s">
        <v>420</v>
      </c>
      <c r="B98" s="422"/>
      <c r="C98" s="411">
        <f>+C14+C22+C32+C39+C52+C69+C78+C84+C92+C97</f>
        <v>0</v>
      </c>
      <c r="D98" s="411">
        <f>+D14+D22+D32+D39+D52+D69+D78+D84+D92+D97</f>
        <v>0</v>
      </c>
      <c r="E98" s="411">
        <f>+E14+E22+E32+E39+E52+E69+E78+E84+E92+E97</f>
        <v>0</v>
      </c>
      <c r="F98" s="411">
        <f>+F14+F22+F32+F39+F52+F69+F78+F84+F92+F97</f>
        <v>0</v>
      </c>
      <c r="G98" s="411">
        <f>+G14+G22+G32+G39+G52+G69+G78+G84+G92+G97</f>
        <v>0</v>
      </c>
      <c r="H98" s="523"/>
      <c r="I98" s="506"/>
      <c r="J98" s="506"/>
    </row>
    <row r="99" spans="1:10" x14ac:dyDescent="0.2">
      <c r="A99" s="563"/>
      <c r="B99" s="530"/>
      <c r="C99" s="530"/>
      <c r="D99" s="530"/>
      <c r="E99" s="530"/>
      <c r="F99" s="530"/>
      <c r="G99" s="531"/>
      <c r="H99" s="505"/>
      <c r="I99" s="506"/>
      <c r="J99" s="506"/>
    </row>
    <row r="100" spans="1:10" x14ac:dyDescent="0.2">
      <c r="A100" s="565"/>
      <c r="B100" s="576"/>
      <c r="C100" s="511"/>
      <c r="D100" s="511"/>
      <c r="E100" s="567"/>
      <c r="F100" s="511"/>
      <c r="H100" s="505"/>
      <c r="I100" s="506"/>
      <c r="J100" s="506"/>
    </row>
    <row r="101" spans="1:10" x14ac:dyDescent="0.2">
      <c r="C101" s="511"/>
      <c r="F101" s="511"/>
      <c r="G101" s="511"/>
      <c r="H101" s="505"/>
      <c r="I101" s="506"/>
      <c r="J101" s="506"/>
    </row>
    <row r="102" spans="1:10" x14ac:dyDescent="0.2">
      <c r="C102" s="511"/>
      <c r="F102" s="511"/>
      <c r="G102" s="511"/>
      <c r="H102" s="505"/>
      <c r="I102" s="506"/>
      <c r="J102" s="506"/>
    </row>
    <row r="103" spans="1:10" x14ac:dyDescent="0.2">
      <c r="C103" s="511"/>
      <c r="F103" s="511"/>
      <c r="G103" s="511"/>
      <c r="H103" s="505"/>
      <c r="I103" s="575" t="s">
        <v>273</v>
      </c>
      <c r="J103" s="575" t="s">
        <v>273</v>
      </c>
    </row>
    <row r="104" spans="1:10" x14ac:dyDescent="0.2">
      <c r="C104" s="511"/>
      <c r="D104" s="511"/>
      <c r="E104" s="511"/>
      <c r="F104" s="511"/>
      <c r="G104" s="511"/>
      <c r="H104" s="505"/>
      <c r="I104" s="506"/>
    </row>
    <row r="105" spans="1:10" x14ac:dyDescent="0.2">
      <c r="C105" s="505"/>
      <c r="D105" s="505"/>
      <c r="E105" s="505"/>
      <c r="F105" s="505"/>
      <c r="G105" s="505"/>
      <c r="H105" s="505"/>
      <c r="I105" s="506"/>
    </row>
    <row r="106" spans="1:10" x14ac:dyDescent="0.2">
      <c r="C106" s="505"/>
      <c r="D106" s="505"/>
      <c r="E106" s="505"/>
      <c r="F106" s="505"/>
      <c r="G106" s="505"/>
      <c r="H106" s="505"/>
      <c r="I106" s="506"/>
    </row>
    <row r="107" spans="1:10" x14ac:dyDescent="0.2">
      <c r="A107" s="574"/>
      <c r="B107" s="505"/>
      <c r="C107" s="505"/>
      <c r="D107" s="505"/>
      <c r="E107" s="505"/>
      <c r="F107" s="505"/>
      <c r="G107" s="505"/>
      <c r="H107" s="505"/>
      <c r="I107" s="506"/>
    </row>
    <row r="108" spans="1:10" x14ac:dyDescent="0.2">
      <c r="A108" s="574"/>
      <c r="B108" s="505"/>
      <c r="C108" s="505"/>
      <c r="D108" s="505"/>
      <c r="E108" s="505"/>
      <c r="F108" s="505"/>
      <c r="G108" s="505"/>
      <c r="H108" s="505"/>
      <c r="I108" s="506"/>
    </row>
    <row r="109" spans="1:10" x14ac:dyDescent="0.2">
      <c r="A109" s="577"/>
      <c r="B109" s="505"/>
      <c r="C109" s="505"/>
      <c r="D109" s="505"/>
      <c r="E109" s="505"/>
      <c r="F109" s="505"/>
      <c r="G109" s="505"/>
      <c r="H109" s="505"/>
      <c r="I109" s="506"/>
    </row>
    <row r="110" spans="1:10" x14ac:dyDescent="0.2">
      <c r="A110" s="577"/>
      <c r="B110" s="505"/>
      <c r="C110" s="505"/>
      <c r="D110" s="505"/>
      <c r="E110" s="505"/>
      <c r="F110" s="505"/>
      <c r="G110" s="505"/>
      <c r="H110" s="505"/>
      <c r="I110" s="506"/>
    </row>
    <row r="111" spans="1:10" x14ac:dyDescent="0.2">
      <c r="A111" s="577"/>
      <c r="B111" s="505"/>
      <c r="C111" s="505"/>
      <c r="D111" s="505"/>
      <c r="E111" s="505"/>
      <c r="F111" s="505"/>
      <c r="G111" s="505"/>
      <c r="H111" s="505"/>
      <c r="I111" s="506"/>
    </row>
    <row r="112" spans="1:10" x14ac:dyDescent="0.2">
      <c r="A112" s="577"/>
      <c r="B112" s="505"/>
      <c r="C112" s="505"/>
      <c r="D112" s="505"/>
      <c r="E112" s="505"/>
      <c r="F112" s="505"/>
      <c r="G112" s="505"/>
      <c r="H112" s="505"/>
      <c r="I112" s="506"/>
    </row>
    <row r="113" spans="1:9" x14ac:dyDescent="0.2">
      <c r="A113" s="577"/>
      <c r="B113" s="505"/>
      <c r="C113" s="505"/>
      <c r="D113" s="505"/>
      <c r="E113" s="505"/>
      <c r="F113" s="505"/>
      <c r="G113" s="505"/>
      <c r="H113" s="505"/>
      <c r="I113" s="506"/>
    </row>
    <row r="114" spans="1:9" x14ac:dyDescent="0.2">
      <c r="A114" s="577"/>
      <c r="B114" s="505"/>
      <c r="C114" s="505"/>
      <c r="D114" s="505"/>
      <c r="E114" s="505"/>
      <c r="F114" s="505"/>
      <c r="G114" s="505"/>
      <c r="H114" s="505"/>
      <c r="I114" s="506"/>
    </row>
    <row r="115" spans="1:9" x14ac:dyDescent="0.2">
      <c r="A115" s="577"/>
      <c r="B115" s="505"/>
      <c r="C115" s="505"/>
      <c r="D115" s="505"/>
      <c r="E115" s="505"/>
      <c r="F115" s="505"/>
      <c r="G115" s="505"/>
      <c r="H115" s="505"/>
      <c r="I115" s="506"/>
    </row>
    <row r="116" spans="1:9" x14ac:dyDescent="0.2">
      <c r="A116" s="577"/>
      <c r="B116" s="505"/>
      <c r="C116" s="505"/>
      <c r="D116" s="505"/>
      <c r="E116" s="505"/>
      <c r="F116" s="505"/>
      <c r="G116" s="505"/>
      <c r="H116" s="505"/>
      <c r="I116" s="506"/>
    </row>
    <row r="117" spans="1:9" x14ac:dyDescent="0.2">
      <c r="A117" s="577"/>
      <c r="B117" s="505"/>
      <c r="C117" s="505"/>
      <c r="D117" s="505"/>
      <c r="E117" s="505"/>
      <c r="F117" s="505"/>
      <c r="G117" s="505"/>
      <c r="H117" s="505"/>
      <c r="I117" s="506"/>
    </row>
    <row r="118" spans="1:9" x14ac:dyDescent="0.2">
      <c r="A118" s="577"/>
      <c r="B118" s="505"/>
      <c r="C118" s="505"/>
      <c r="D118" s="505"/>
      <c r="E118" s="505"/>
      <c r="F118" s="505"/>
      <c r="G118" s="505"/>
      <c r="H118" s="505"/>
      <c r="I118" s="506"/>
    </row>
    <row r="119" spans="1:9" x14ac:dyDescent="0.2">
      <c r="A119" s="577"/>
      <c r="B119" s="505"/>
      <c r="C119" s="505"/>
      <c r="D119" s="505"/>
      <c r="E119" s="505"/>
      <c r="F119" s="505"/>
      <c r="G119" s="505"/>
      <c r="H119" s="505"/>
      <c r="I119" s="506"/>
    </row>
    <row r="120" spans="1:9" x14ac:dyDescent="0.2">
      <c r="A120" s="577"/>
      <c r="B120" s="505"/>
      <c r="C120" s="505"/>
      <c r="D120" s="505"/>
      <c r="E120" s="505"/>
      <c r="F120" s="505"/>
      <c r="G120" s="505"/>
      <c r="H120" s="505"/>
      <c r="I120" s="506"/>
    </row>
    <row r="121" spans="1:9" x14ac:dyDescent="0.2">
      <c r="A121" s="577"/>
      <c r="B121" s="505"/>
      <c r="C121" s="505"/>
      <c r="D121" s="505"/>
      <c r="E121" s="505"/>
      <c r="F121" s="505"/>
      <c r="G121" s="505"/>
      <c r="H121" s="505"/>
      <c r="I121" s="506"/>
    </row>
    <row r="122" spans="1:9" x14ac:dyDescent="0.2">
      <c r="A122" s="577"/>
      <c r="B122" s="505"/>
      <c r="C122" s="505"/>
      <c r="D122" s="505"/>
      <c r="E122" s="505"/>
      <c r="F122" s="505"/>
      <c r="G122" s="505"/>
      <c r="H122" s="505"/>
      <c r="I122" s="506"/>
    </row>
    <row r="123" spans="1:9" x14ac:dyDescent="0.2">
      <c r="A123" s="577"/>
      <c r="B123" s="505"/>
      <c r="C123" s="505"/>
      <c r="D123" s="505"/>
      <c r="E123" s="505"/>
      <c r="F123" s="505"/>
      <c r="G123" s="505"/>
      <c r="H123" s="505"/>
      <c r="I123" s="506"/>
    </row>
    <row r="124" spans="1:9" x14ac:dyDescent="0.2">
      <c r="A124" s="577"/>
      <c r="B124" s="505"/>
      <c r="C124" s="505"/>
      <c r="D124" s="505"/>
      <c r="E124" s="505"/>
      <c r="F124" s="505"/>
      <c r="G124" s="505"/>
      <c r="H124" s="505"/>
      <c r="I124" s="506"/>
    </row>
    <row r="125" spans="1:9" x14ac:dyDescent="0.2">
      <c r="A125" s="577"/>
      <c r="B125" s="505"/>
      <c r="C125" s="505"/>
      <c r="D125" s="505"/>
      <c r="E125" s="505"/>
      <c r="F125" s="505"/>
      <c r="G125" s="505"/>
      <c r="H125" s="505"/>
      <c r="I125" s="506"/>
    </row>
    <row r="126" spans="1:9" x14ac:dyDescent="0.2">
      <c r="A126" s="577"/>
      <c r="B126" s="505"/>
      <c r="C126" s="505"/>
      <c r="D126" s="505"/>
      <c r="E126" s="505"/>
      <c r="F126" s="505"/>
      <c r="G126" s="505"/>
      <c r="H126" s="505"/>
      <c r="I126" s="506"/>
    </row>
    <row r="127" spans="1:9" x14ac:dyDescent="0.2">
      <c r="A127" s="577"/>
      <c r="B127" s="505"/>
      <c r="C127" s="505"/>
      <c r="D127" s="505"/>
      <c r="E127" s="505"/>
      <c r="F127" s="505"/>
      <c r="G127" s="505"/>
      <c r="H127" s="505"/>
      <c r="I127" s="506"/>
    </row>
    <row r="128" spans="1:9" x14ac:dyDescent="0.2">
      <c r="A128" s="577"/>
      <c r="B128" s="505"/>
      <c r="C128" s="505"/>
      <c r="D128" s="505"/>
      <c r="E128" s="505"/>
      <c r="F128" s="505"/>
      <c r="G128" s="505"/>
      <c r="H128" s="505"/>
      <c r="I128" s="506"/>
    </row>
    <row r="129" spans="1:9" x14ac:dyDescent="0.2">
      <c r="A129" s="577"/>
      <c r="B129" s="505"/>
      <c r="C129" s="505"/>
      <c r="D129" s="505"/>
      <c r="E129" s="505"/>
      <c r="F129" s="505"/>
      <c r="G129" s="505"/>
      <c r="H129" s="505"/>
      <c r="I129" s="506"/>
    </row>
    <row r="130" spans="1:9" x14ac:dyDescent="0.2">
      <c r="A130" s="577"/>
      <c r="B130" s="505"/>
      <c r="C130" s="505"/>
      <c r="D130" s="505"/>
      <c r="E130" s="505"/>
      <c r="F130" s="505"/>
      <c r="G130" s="505"/>
      <c r="H130" s="505"/>
      <c r="I130" s="506"/>
    </row>
    <row r="131" spans="1:9" x14ac:dyDescent="0.2">
      <c r="A131" s="577"/>
      <c r="B131" s="505"/>
      <c r="C131" s="505"/>
      <c r="D131" s="505"/>
      <c r="E131" s="505"/>
      <c r="F131" s="505"/>
      <c r="G131" s="505"/>
      <c r="H131" s="505"/>
      <c r="I131" s="506"/>
    </row>
    <row r="132" spans="1:9" x14ac:dyDescent="0.2">
      <c r="A132" s="577"/>
      <c r="B132" s="505"/>
      <c r="C132" s="505"/>
      <c r="D132" s="505"/>
      <c r="E132" s="505"/>
      <c r="F132" s="505"/>
      <c r="G132" s="505"/>
      <c r="H132" s="505"/>
      <c r="I132" s="506"/>
    </row>
    <row r="133" spans="1:9" x14ac:dyDescent="0.2">
      <c r="A133" s="577"/>
      <c r="B133" s="505"/>
      <c r="C133" s="505"/>
      <c r="D133" s="505"/>
      <c r="E133" s="505"/>
      <c r="F133" s="505"/>
      <c r="G133" s="505"/>
      <c r="H133" s="505"/>
      <c r="I133" s="506"/>
    </row>
    <row r="134" spans="1:9" x14ac:dyDescent="0.2">
      <c r="A134" s="577"/>
      <c r="B134" s="505"/>
      <c r="C134" s="505"/>
      <c r="D134" s="505"/>
      <c r="E134" s="505"/>
      <c r="F134" s="505"/>
      <c r="G134" s="505"/>
      <c r="H134" s="505"/>
      <c r="I134" s="506"/>
    </row>
    <row r="135" spans="1:9" x14ac:dyDescent="0.2">
      <c r="A135" s="577"/>
      <c r="B135" s="505"/>
      <c r="C135" s="505"/>
      <c r="D135" s="505"/>
      <c r="E135" s="505"/>
      <c r="F135" s="505"/>
      <c r="G135" s="505"/>
      <c r="H135" s="505"/>
      <c r="I135" s="506"/>
    </row>
    <row r="136" spans="1:9" x14ac:dyDescent="0.2">
      <c r="A136" s="577"/>
      <c r="B136" s="505"/>
      <c r="C136" s="505"/>
      <c r="D136" s="505"/>
      <c r="E136" s="505"/>
      <c r="F136" s="505"/>
      <c r="G136" s="505"/>
      <c r="H136" s="505"/>
      <c r="I136" s="506"/>
    </row>
    <row r="137" spans="1:9" x14ac:dyDescent="0.2">
      <c r="A137" s="577"/>
      <c r="B137" s="505"/>
      <c r="C137" s="505"/>
      <c r="D137" s="505"/>
      <c r="E137" s="505"/>
      <c r="F137" s="505"/>
      <c r="G137" s="505"/>
      <c r="H137" s="505"/>
      <c r="I137" s="506"/>
    </row>
    <row r="138" spans="1:9" x14ac:dyDescent="0.2">
      <c r="A138" s="577"/>
      <c r="B138" s="505"/>
      <c r="C138" s="505"/>
      <c r="D138" s="505"/>
      <c r="E138" s="505"/>
      <c r="F138" s="505"/>
      <c r="G138" s="505"/>
      <c r="H138" s="505"/>
      <c r="I138" s="506"/>
    </row>
    <row r="139" spans="1:9" x14ac:dyDescent="0.2">
      <c r="A139" s="577"/>
      <c r="B139" s="505"/>
      <c r="C139" s="505"/>
      <c r="D139" s="505"/>
      <c r="E139" s="505"/>
      <c r="F139" s="505"/>
      <c r="G139" s="505"/>
      <c r="H139" s="505"/>
      <c r="I139" s="506"/>
    </row>
    <row r="140" spans="1:9" x14ac:dyDescent="0.2">
      <c r="A140" s="577"/>
      <c r="B140" s="505"/>
      <c r="C140" s="505"/>
      <c r="D140" s="505"/>
      <c r="E140" s="505"/>
      <c r="F140" s="505"/>
      <c r="G140" s="505"/>
      <c r="H140" s="505"/>
      <c r="I140" s="506"/>
    </row>
    <row r="141" spans="1:9" x14ac:dyDescent="0.2">
      <c r="A141" s="577"/>
      <c r="B141" s="505"/>
      <c r="C141" s="505"/>
      <c r="D141" s="505"/>
      <c r="E141" s="505"/>
      <c r="F141" s="505"/>
      <c r="G141" s="505"/>
      <c r="H141" s="505"/>
      <c r="I141" s="506"/>
    </row>
    <row r="142" spans="1:9" x14ac:dyDescent="0.2">
      <c r="A142" s="577"/>
      <c r="B142" s="505"/>
      <c r="C142" s="505"/>
      <c r="D142" s="505"/>
      <c r="E142" s="505"/>
      <c r="F142" s="505"/>
      <c r="G142" s="505"/>
      <c r="H142" s="505"/>
      <c r="I142" s="506"/>
    </row>
    <row r="143" spans="1:9" x14ac:dyDescent="0.2">
      <c r="A143" s="577"/>
      <c r="B143" s="505"/>
      <c r="C143" s="505"/>
      <c r="D143" s="505"/>
      <c r="E143" s="505"/>
      <c r="F143" s="505"/>
      <c r="G143" s="505"/>
      <c r="H143" s="505"/>
      <c r="I143" s="506"/>
    </row>
    <row r="144" spans="1:9" x14ac:dyDescent="0.2">
      <c r="A144" s="577"/>
      <c r="B144" s="505"/>
      <c r="C144" s="505"/>
      <c r="D144" s="505"/>
      <c r="E144" s="505"/>
      <c r="F144" s="505"/>
      <c r="G144" s="505"/>
      <c r="H144" s="505"/>
      <c r="I144" s="506"/>
    </row>
    <row r="145" spans="1:9" x14ac:dyDescent="0.2">
      <c r="A145" s="577"/>
      <c r="B145" s="505"/>
      <c r="C145" s="505"/>
      <c r="D145" s="505"/>
      <c r="E145" s="505"/>
      <c r="F145" s="505"/>
      <c r="G145" s="505"/>
      <c r="H145" s="505"/>
      <c r="I145" s="506"/>
    </row>
    <row r="146" spans="1:9" x14ac:dyDescent="0.2">
      <c r="A146" s="577"/>
      <c r="B146" s="505"/>
      <c r="C146" s="505"/>
      <c r="D146" s="505"/>
      <c r="E146" s="505"/>
      <c r="F146" s="505"/>
      <c r="G146" s="505"/>
      <c r="H146" s="505"/>
      <c r="I146" s="506"/>
    </row>
    <row r="147" spans="1:9" x14ac:dyDescent="0.2">
      <c r="A147" s="577"/>
      <c r="B147" s="505"/>
      <c r="C147" s="505"/>
      <c r="D147" s="505"/>
      <c r="E147" s="505"/>
      <c r="F147" s="505"/>
      <c r="G147" s="505"/>
      <c r="H147" s="505"/>
      <c r="I147" s="506"/>
    </row>
    <row r="148" spans="1:9" x14ac:dyDescent="0.2">
      <c r="A148" s="577"/>
      <c r="B148" s="505"/>
      <c r="C148" s="505"/>
      <c r="D148" s="505"/>
      <c r="E148" s="505"/>
      <c r="F148" s="505"/>
      <c r="G148" s="505"/>
      <c r="H148" s="505"/>
      <c r="I148" s="506"/>
    </row>
    <row r="149" spans="1:9" x14ac:dyDescent="0.2">
      <c r="A149" s="505"/>
      <c r="B149" s="505"/>
      <c r="C149" s="505"/>
      <c r="D149" s="505"/>
      <c r="E149" s="505"/>
      <c r="F149" s="505"/>
      <c r="G149" s="505"/>
      <c r="H149" s="505"/>
      <c r="I149" s="506"/>
    </row>
    <row r="150" spans="1:9" x14ac:dyDescent="0.2">
      <c r="A150" s="505"/>
      <c r="B150" s="505"/>
      <c r="C150" s="505"/>
      <c r="D150" s="505"/>
      <c r="E150" s="505"/>
      <c r="F150" s="505"/>
      <c r="G150" s="505"/>
      <c r="H150" s="505"/>
      <c r="I150" s="506"/>
    </row>
    <row r="151" spans="1:9" x14ac:dyDescent="0.2">
      <c r="A151" s="505"/>
      <c r="B151" s="505"/>
      <c r="C151" s="505"/>
      <c r="D151" s="505"/>
      <c r="E151" s="505"/>
      <c r="F151" s="505"/>
      <c r="G151" s="505"/>
      <c r="H151" s="505"/>
      <c r="I151" s="506"/>
    </row>
    <row r="152" spans="1:9" x14ac:dyDescent="0.2">
      <c r="A152" s="505"/>
      <c r="B152" s="505"/>
      <c r="C152" s="505"/>
      <c r="D152" s="505"/>
      <c r="E152" s="505"/>
      <c r="F152" s="505"/>
      <c r="G152" s="505"/>
      <c r="H152" s="505"/>
      <c r="I152" s="506"/>
    </row>
    <row r="153" spans="1:9" x14ac:dyDescent="0.2">
      <c r="A153" s="505"/>
      <c r="B153" s="505"/>
      <c r="C153" s="505"/>
      <c r="D153" s="505"/>
      <c r="E153" s="505"/>
      <c r="F153" s="505"/>
      <c r="G153" s="505"/>
      <c r="H153" s="505"/>
      <c r="I153" s="506"/>
    </row>
    <row r="154" spans="1:9" x14ac:dyDescent="0.2">
      <c r="A154" s="505"/>
      <c r="B154" s="505"/>
      <c r="C154" s="505"/>
      <c r="D154" s="505"/>
      <c r="E154" s="505"/>
      <c r="F154" s="505"/>
      <c r="G154" s="505"/>
      <c r="H154" s="505"/>
      <c r="I154" s="506"/>
    </row>
    <row r="155" spans="1:9" x14ac:dyDescent="0.2">
      <c r="A155" s="505"/>
      <c r="B155" s="505"/>
      <c r="C155" s="505"/>
      <c r="D155" s="505"/>
      <c r="E155" s="505"/>
      <c r="F155" s="505"/>
      <c r="G155" s="505"/>
      <c r="H155" s="505"/>
      <c r="I155" s="506"/>
    </row>
    <row r="156" spans="1:9" x14ac:dyDescent="0.2">
      <c r="A156" s="505"/>
      <c r="B156" s="505"/>
      <c r="C156" s="505"/>
      <c r="D156" s="505"/>
      <c r="E156" s="505"/>
      <c r="F156" s="505"/>
      <c r="G156" s="505"/>
      <c r="H156" s="505"/>
      <c r="I156" s="506"/>
    </row>
    <row r="157" spans="1:9" x14ac:dyDescent="0.2">
      <c r="A157" s="505"/>
      <c r="B157" s="505"/>
      <c r="C157" s="505"/>
      <c r="D157" s="505"/>
      <c r="E157" s="505"/>
      <c r="F157" s="505"/>
      <c r="G157" s="505"/>
      <c r="H157" s="505"/>
      <c r="I157" s="506"/>
    </row>
    <row r="158" spans="1:9" x14ac:dyDescent="0.2">
      <c r="A158" s="505"/>
      <c r="B158" s="505"/>
      <c r="C158" s="505"/>
      <c r="D158" s="505"/>
      <c r="E158" s="505"/>
      <c r="F158" s="505"/>
      <c r="G158" s="505"/>
      <c r="H158" s="505"/>
      <c r="I158" s="506"/>
    </row>
    <row r="159" spans="1:9" x14ac:dyDescent="0.2">
      <c r="A159" s="505"/>
      <c r="B159" s="505"/>
      <c r="C159" s="505"/>
      <c r="D159" s="505"/>
      <c r="E159" s="505"/>
      <c r="F159" s="505"/>
      <c r="G159" s="505"/>
      <c r="H159" s="505"/>
      <c r="I159" s="506"/>
    </row>
    <row r="160" spans="1:9" x14ac:dyDescent="0.2">
      <c r="A160" s="505"/>
      <c r="B160" s="505"/>
      <c r="C160" s="505"/>
      <c r="D160" s="505"/>
      <c r="E160" s="505"/>
      <c r="F160" s="505"/>
      <c r="G160" s="505"/>
      <c r="H160" s="505"/>
      <c r="I160" s="506"/>
    </row>
    <row r="161" spans="1:9" x14ac:dyDescent="0.2">
      <c r="A161" s="505"/>
      <c r="B161" s="505"/>
      <c r="C161" s="505"/>
      <c r="D161" s="505"/>
      <c r="E161" s="505"/>
      <c r="F161" s="505"/>
      <c r="G161" s="505"/>
      <c r="H161" s="505"/>
      <c r="I161" s="506"/>
    </row>
    <row r="162" spans="1:9" x14ac:dyDescent="0.2">
      <c r="A162" s="505"/>
      <c r="B162" s="505"/>
      <c r="C162" s="505"/>
      <c r="D162" s="505"/>
      <c r="E162" s="505"/>
      <c r="F162" s="505"/>
      <c r="G162" s="505"/>
      <c r="H162" s="505"/>
      <c r="I162" s="506"/>
    </row>
    <row r="163" spans="1:9" x14ac:dyDescent="0.2">
      <c r="A163" s="505"/>
      <c r="B163" s="505"/>
      <c r="C163" s="505"/>
      <c r="D163" s="505"/>
      <c r="E163" s="505"/>
      <c r="F163" s="505"/>
      <c r="G163" s="505"/>
      <c r="H163" s="505"/>
      <c r="I163" s="506"/>
    </row>
    <row r="164" spans="1:9" x14ac:dyDescent="0.2">
      <c r="A164" s="505"/>
      <c r="B164" s="505"/>
      <c r="C164" s="505"/>
      <c r="D164" s="505"/>
      <c r="E164" s="505"/>
      <c r="F164" s="505"/>
      <c r="G164" s="505"/>
      <c r="H164" s="505"/>
      <c r="I164" s="506"/>
    </row>
    <row r="165" spans="1:9" x14ac:dyDescent="0.2">
      <c r="A165" s="505"/>
      <c r="B165" s="505"/>
      <c r="C165" s="505"/>
      <c r="D165" s="505"/>
      <c r="E165" s="505"/>
      <c r="F165" s="505"/>
      <c r="G165" s="505"/>
      <c r="H165" s="505"/>
      <c r="I165" s="506"/>
    </row>
    <row r="166" spans="1:9" x14ac:dyDescent="0.2">
      <c r="A166" s="505"/>
      <c r="B166" s="505"/>
      <c r="C166" s="505"/>
      <c r="D166" s="505"/>
      <c r="E166" s="505"/>
      <c r="F166" s="505"/>
      <c r="G166" s="505"/>
      <c r="H166" s="505"/>
      <c r="I166" s="506"/>
    </row>
    <row r="167" spans="1:9" x14ac:dyDescent="0.2">
      <c r="A167" s="505"/>
      <c r="B167" s="505"/>
      <c r="C167" s="505"/>
      <c r="D167" s="505"/>
      <c r="E167" s="505"/>
      <c r="F167" s="505"/>
      <c r="G167" s="505"/>
      <c r="H167" s="505"/>
      <c r="I167" s="506"/>
    </row>
    <row r="168" spans="1:9" x14ac:dyDescent="0.2">
      <c r="A168" s="505"/>
      <c r="B168" s="505"/>
      <c r="C168" s="505"/>
      <c r="D168" s="505"/>
      <c r="E168" s="505"/>
      <c r="F168" s="505"/>
      <c r="G168" s="505"/>
      <c r="H168" s="505"/>
      <c r="I168" s="506"/>
    </row>
    <row r="169" spans="1:9" x14ac:dyDescent="0.2">
      <c r="A169" s="505"/>
      <c r="B169" s="505"/>
      <c r="C169" s="505"/>
      <c r="D169" s="505"/>
      <c r="E169" s="505"/>
      <c r="F169" s="505"/>
      <c r="G169" s="505"/>
      <c r="H169" s="505"/>
      <c r="I169" s="506"/>
    </row>
    <row r="170" spans="1:9" x14ac:dyDescent="0.2">
      <c r="A170" s="505"/>
      <c r="B170" s="505"/>
      <c r="C170" s="505"/>
      <c r="D170" s="505"/>
      <c r="E170" s="505"/>
      <c r="F170" s="505"/>
      <c r="G170" s="505"/>
      <c r="H170" s="505"/>
      <c r="I170" s="506"/>
    </row>
    <row r="171" spans="1:9" x14ac:dyDescent="0.2">
      <c r="A171" s="505"/>
      <c r="B171" s="505"/>
      <c r="C171" s="505"/>
      <c r="D171" s="505"/>
      <c r="E171" s="505"/>
      <c r="F171" s="505"/>
      <c r="G171" s="505"/>
      <c r="H171" s="505"/>
      <c r="I171" s="506"/>
    </row>
    <row r="172" spans="1:9" x14ac:dyDescent="0.2">
      <c r="A172" s="505"/>
      <c r="B172" s="505"/>
      <c r="C172" s="505"/>
      <c r="D172" s="505"/>
      <c r="E172" s="505"/>
      <c r="F172" s="505"/>
      <c r="G172" s="505"/>
      <c r="H172" s="505"/>
      <c r="I172" s="506"/>
    </row>
    <row r="173" spans="1:9" x14ac:dyDescent="0.2">
      <c r="A173" s="505"/>
      <c r="B173" s="505"/>
      <c r="C173" s="505"/>
      <c r="D173" s="505"/>
      <c r="E173" s="505"/>
      <c r="F173" s="505"/>
      <c r="G173" s="505"/>
      <c r="H173" s="505"/>
      <c r="I173" s="506"/>
    </row>
    <row r="174" spans="1:9" x14ac:dyDescent="0.2">
      <c r="A174" s="505"/>
      <c r="B174" s="505"/>
      <c r="C174" s="505"/>
      <c r="D174" s="505"/>
      <c r="E174" s="505"/>
      <c r="F174" s="505"/>
      <c r="G174" s="505"/>
      <c r="H174" s="505"/>
      <c r="I174" s="506"/>
    </row>
    <row r="175" spans="1:9" x14ac:dyDescent="0.2">
      <c r="A175" s="505"/>
      <c r="B175" s="505"/>
      <c r="C175" s="505"/>
      <c r="D175" s="505"/>
      <c r="E175" s="505"/>
      <c r="F175" s="505"/>
      <c r="G175" s="505"/>
      <c r="H175" s="505"/>
      <c r="I175" s="506"/>
    </row>
    <row r="176" spans="1:9" x14ac:dyDescent="0.2">
      <c r="A176" s="505"/>
      <c r="B176" s="505"/>
      <c r="C176" s="505"/>
      <c r="D176" s="505"/>
      <c r="E176" s="505"/>
      <c r="F176" s="505"/>
      <c r="G176" s="505"/>
      <c r="H176" s="505"/>
      <c r="I176" s="506"/>
    </row>
    <row r="177" spans="1:9" x14ac:dyDescent="0.2">
      <c r="A177" s="505"/>
      <c r="B177" s="505"/>
      <c r="C177" s="505"/>
      <c r="D177" s="505"/>
      <c r="E177" s="505"/>
      <c r="F177" s="505"/>
      <c r="G177" s="505"/>
      <c r="H177" s="505"/>
      <c r="I177" s="506"/>
    </row>
    <row r="178" spans="1:9" x14ac:dyDescent="0.2">
      <c r="A178" s="505"/>
      <c r="B178" s="505"/>
      <c r="C178" s="505"/>
      <c r="D178" s="505"/>
      <c r="E178" s="505"/>
      <c r="F178" s="505"/>
      <c r="G178" s="505"/>
      <c r="H178" s="505"/>
      <c r="I178" s="506"/>
    </row>
    <row r="179" spans="1:9" x14ac:dyDescent="0.2">
      <c r="A179" s="505"/>
      <c r="B179" s="505"/>
      <c r="C179" s="505"/>
      <c r="D179" s="505"/>
      <c r="E179" s="505"/>
      <c r="F179" s="505"/>
      <c r="G179" s="505"/>
      <c r="H179" s="505"/>
      <c r="I179" s="506"/>
    </row>
    <row r="180" spans="1:9" x14ac:dyDescent="0.2">
      <c r="A180" s="505"/>
      <c r="B180" s="505"/>
      <c r="C180" s="505"/>
      <c r="D180" s="505"/>
      <c r="E180" s="505"/>
      <c r="F180" s="505"/>
      <c r="G180" s="505"/>
      <c r="H180" s="505"/>
      <c r="I180" s="506"/>
    </row>
    <row r="181" spans="1:9" x14ac:dyDescent="0.2">
      <c r="A181" s="505"/>
      <c r="B181" s="505"/>
      <c r="C181" s="505"/>
      <c r="D181" s="505"/>
      <c r="E181" s="505"/>
      <c r="F181" s="505"/>
      <c r="G181" s="505"/>
      <c r="H181" s="505"/>
      <c r="I181" s="506"/>
    </row>
    <row r="182" spans="1:9" x14ac:dyDescent="0.2">
      <c r="A182" s="505"/>
      <c r="B182" s="505"/>
      <c r="C182" s="505"/>
      <c r="D182" s="505"/>
      <c r="E182" s="505"/>
      <c r="F182" s="505"/>
      <c r="G182" s="505"/>
      <c r="H182" s="505"/>
      <c r="I182" s="506"/>
    </row>
    <row r="183" spans="1:9" x14ac:dyDescent="0.2">
      <c r="A183" s="505"/>
      <c r="B183" s="505"/>
      <c r="C183" s="505"/>
      <c r="D183" s="505"/>
      <c r="E183" s="505"/>
      <c r="F183" s="505"/>
      <c r="G183" s="505"/>
      <c r="H183" s="505"/>
      <c r="I183" s="506"/>
    </row>
    <row r="184" spans="1:9" x14ac:dyDescent="0.2">
      <c r="A184" s="505"/>
      <c r="B184" s="505"/>
      <c r="C184" s="505"/>
      <c r="D184" s="505"/>
      <c r="E184" s="505"/>
      <c r="F184" s="505"/>
      <c r="G184" s="505"/>
      <c r="H184" s="505"/>
      <c r="I184" s="506"/>
    </row>
    <row r="185" spans="1:9" x14ac:dyDescent="0.2">
      <c r="A185" s="505"/>
      <c r="B185" s="505"/>
      <c r="C185" s="505"/>
      <c r="D185" s="505"/>
      <c r="E185" s="505"/>
      <c r="F185" s="505"/>
      <c r="G185" s="505"/>
      <c r="H185" s="505"/>
      <c r="I185" s="506"/>
    </row>
    <row r="186" spans="1:9" x14ac:dyDescent="0.2">
      <c r="A186" s="505"/>
      <c r="B186" s="505"/>
      <c r="C186" s="505"/>
      <c r="D186" s="505"/>
      <c r="E186" s="505"/>
      <c r="F186" s="505"/>
      <c r="G186" s="505"/>
      <c r="H186" s="505"/>
      <c r="I186" s="506"/>
    </row>
    <row r="187" spans="1:9" x14ac:dyDescent="0.2">
      <c r="A187" s="505"/>
      <c r="B187" s="505"/>
      <c r="C187" s="505"/>
      <c r="D187" s="505"/>
      <c r="E187" s="505"/>
      <c r="F187" s="505"/>
      <c r="G187" s="505"/>
      <c r="H187" s="505"/>
      <c r="I187" s="506"/>
    </row>
    <row r="188" spans="1:9" x14ac:dyDescent="0.2">
      <c r="A188" s="505"/>
      <c r="B188" s="505"/>
      <c r="C188" s="505"/>
      <c r="D188" s="505"/>
      <c r="E188" s="505"/>
      <c r="F188" s="505"/>
      <c r="G188" s="505"/>
      <c r="H188" s="505"/>
      <c r="I188" s="506"/>
    </row>
    <row r="189" spans="1:9" x14ac:dyDescent="0.2">
      <c r="A189" s="505"/>
      <c r="B189" s="505"/>
      <c r="C189" s="505"/>
      <c r="D189" s="505"/>
      <c r="E189" s="505"/>
      <c r="F189" s="505"/>
      <c r="G189" s="505"/>
      <c r="H189" s="505"/>
      <c r="I189" s="506"/>
    </row>
    <row r="190" spans="1:9" x14ac:dyDescent="0.2">
      <c r="A190" s="505"/>
      <c r="B190" s="505"/>
      <c r="C190" s="505"/>
      <c r="D190" s="505"/>
      <c r="E190" s="505"/>
      <c r="F190" s="505"/>
      <c r="G190" s="505"/>
      <c r="H190" s="505"/>
      <c r="I190" s="506"/>
    </row>
    <row r="191" spans="1:9" x14ac:dyDescent="0.2">
      <c r="A191" s="505"/>
      <c r="B191" s="505"/>
      <c r="C191" s="505"/>
      <c r="D191" s="505"/>
      <c r="E191" s="505"/>
      <c r="F191" s="505"/>
      <c r="G191" s="505"/>
      <c r="H191" s="505"/>
      <c r="I191" s="506"/>
    </row>
    <row r="192" spans="1:9" x14ac:dyDescent="0.2">
      <c r="A192" s="505"/>
      <c r="B192" s="505"/>
      <c r="C192" s="505"/>
      <c r="D192" s="505"/>
      <c r="E192" s="505"/>
      <c r="F192" s="505"/>
      <c r="G192" s="505"/>
      <c r="H192" s="505"/>
      <c r="I192" s="506"/>
    </row>
    <row r="193" spans="1:9" x14ac:dyDescent="0.2">
      <c r="A193" s="505"/>
      <c r="B193" s="505"/>
      <c r="C193" s="505"/>
      <c r="D193" s="505"/>
      <c r="E193" s="505"/>
      <c r="F193" s="505"/>
      <c r="G193" s="505"/>
      <c r="H193" s="505"/>
      <c r="I193" s="506"/>
    </row>
    <row r="194" spans="1:9" x14ac:dyDescent="0.2">
      <c r="A194" s="505"/>
      <c r="B194" s="505"/>
      <c r="C194" s="505"/>
      <c r="D194" s="505"/>
      <c r="E194" s="505"/>
      <c r="F194" s="505"/>
      <c r="G194" s="505"/>
      <c r="H194" s="505"/>
      <c r="I194" s="506"/>
    </row>
    <row r="195" spans="1:9" x14ac:dyDescent="0.2">
      <c r="A195" s="505"/>
      <c r="B195" s="505"/>
      <c r="C195" s="505"/>
      <c r="D195" s="505"/>
      <c r="E195" s="505"/>
      <c r="F195" s="505"/>
      <c r="G195" s="505"/>
      <c r="H195" s="505"/>
      <c r="I195" s="506"/>
    </row>
    <row r="196" spans="1:9" x14ac:dyDescent="0.2">
      <c r="A196" s="505"/>
      <c r="B196" s="505"/>
      <c r="C196" s="505"/>
      <c r="D196" s="505"/>
      <c r="E196" s="505"/>
      <c r="F196" s="505"/>
      <c r="G196" s="505"/>
      <c r="H196" s="505"/>
      <c r="I196" s="506"/>
    </row>
    <row r="197" spans="1:9" x14ac:dyDescent="0.2">
      <c r="A197" s="505"/>
      <c r="B197" s="505"/>
      <c r="C197" s="505"/>
      <c r="D197" s="505"/>
      <c r="E197" s="505"/>
      <c r="F197" s="505"/>
      <c r="G197" s="505"/>
      <c r="H197" s="505"/>
      <c r="I197" s="506"/>
    </row>
    <row r="198" spans="1:9" x14ac:dyDescent="0.2">
      <c r="A198" s="505"/>
      <c r="B198" s="505"/>
      <c r="C198" s="505"/>
      <c r="D198" s="505"/>
      <c r="E198" s="505"/>
      <c r="F198" s="505"/>
      <c r="G198" s="505"/>
      <c r="H198" s="505"/>
      <c r="I198" s="506"/>
    </row>
    <row r="199" spans="1:9" x14ac:dyDescent="0.2">
      <c r="A199" s="505"/>
      <c r="B199" s="505"/>
      <c r="C199" s="505"/>
      <c r="D199" s="505"/>
      <c r="E199" s="505"/>
      <c r="F199" s="505"/>
      <c r="G199" s="505"/>
      <c r="H199" s="505"/>
      <c r="I199" s="506"/>
    </row>
    <row r="200" spans="1:9" x14ac:dyDescent="0.2">
      <c r="A200" s="505"/>
      <c r="B200" s="505"/>
      <c r="C200" s="505"/>
      <c r="D200" s="505"/>
      <c r="E200" s="505"/>
      <c r="F200" s="505"/>
      <c r="G200" s="505"/>
      <c r="H200" s="505"/>
      <c r="I200" s="506"/>
    </row>
    <row r="201" spans="1:9" x14ac:dyDescent="0.2">
      <c r="A201" s="505"/>
      <c r="B201" s="505"/>
      <c r="C201" s="505"/>
      <c r="D201" s="505"/>
      <c r="E201" s="505"/>
      <c r="F201" s="505"/>
      <c r="G201" s="505"/>
      <c r="H201" s="505"/>
      <c r="I201" s="506"/>
    </row>
    <row r="202" spans="1:9" x14ac:dyDescent="0.2">
      <c r="A202" s="505"/>
      <c r="B202" s="505"/>
      <c r="C202" s="505"/>
      <c r="D202" s="505"/>
      <c r="E202" s="505"/>
      <c r="F202" s="505"/>
      <c r="G202" s="505"/>
      <c r="H202" s="505"/>
      <c r="I202" s="506"/>
    </row>
    <row r="203" spans="1:9" x14ac:dyDescent="0.2">
      <c r="A203" s="505"/>
      <c r="B203" s="505"/>
      <c r="C203" s="505"/>
      <c r="D203" s="505"/>
      <c r="E203" s="505"/>
      <c r="F203" s="505"/>
      <c r="G203" s="505"/>
      <c r="H203" s="505"/>
      <c r="I203" s="506"/>
    </row>
    <row r="204" spans="1:9" x14ac:dyDescent="0.2">
      <c r="A204" s="505"/>
      <c r="B204" s="505"/>
      <c r="C204" s="505"/>
      <c r="D204" s="505"/>
      <c r="E204" s="505"/>
      <c r="F204" s="505"/>
      <c r="G204" s="505"/>
      <c r="H204" s="505"/>
      <c r="I204" s="506"/>
    </row>
    <row r="205" spans="1:9" x14ac:dyDescent="0.2">
      <c r="A205" s="505"/>
      <c r="B205" s="505"/>
      <c r="C205" s="505"/>
      <c r="D205" s="505"/>
      <c r="E205" s="505"/>
      <c r="F205" s="505"/>
      <c r="G205" s="505"/>
      <c r="H205" s="505"/>
      <c r="I205" s="506"/>
    </row>
    <row r="206" spans="1:9" x14ac:dyDescent="0.2">
      <c r="A206" s="505"/>
      <c r="B206" s="505"/>
      <c r="C206" s="505"/>
      <c r="D206" s="505"/>
      <c r="E206" s="505"/>
      <c r="F206" s="505"/>
      <c r="G206" s="505"/>
      <c r="H206" s="505"/>
      <c r="I206" s="506"/>
    </row>
    <row r="207" spans="1:9" x14ac:dyDescent="0.2">
      <c r="A207" s="505"/>
      <c r="B207" s="505"/>
      <c r="C207" s="505"/>
      <c r="D207" s="505"/>
      <c r="E207" s="505"/>
      <c r="F207" s="505"/>
      <c r="G207" s="505"/>
      <c r="H207" s="505"/>
      <c r="I207" s="506"/>
    </row>
    <row r="208" spans="1:9" x14ac:dyDescent="0.2">
      <c r="A208" s="505"/>
      <c r="B208" s="505"/>
      <c r="C208" s="505"/>
      <c r="D208" s="505"/>
      <c r="E208" s="505"/>
      <c r="F208" s="505"/>
      <c r="G208" s="505"/>
      <c r="H208" s="505"/>
      <c r="I208" s="506"/>
    </row>
    <row r="209" spans="1:9" x14ac:dyDescent="0.2">
      <c r="A209" s="505"/>
      <c r="B209" s="505"/>
      <c r="C209" s="505"/>
      <c r="D209" s="505"/>
      <c r="E209" s="505"/>
      <c r="F209" s="505"/>
      <c r="G209" s="505"/>
      <c r="H209" s="505"/>
      <c r="I209" s="506"/>
    </row>
    <row r="210" spans="1:9" x14ac:dyDescent="0.2">
      <c r="A210" s="505"/>
      <c r="B210" s="505"/>
      <c r="C210" s="505"/>
      <c r="D210" s="505"/>
      <c r="E210" s="505"/>
      <c r="F210" s="505"/>
      <c r="G210" s="505"/>
      <c r="H210" s="505"/>
      <c r="I210" s="506"/>
    </row>
    <row r="211" spans="1:9" x14ac:dyDescent="0.2">
      <c r="A211" s="505"/>
      <c r="B211" s="505"/>
      <c r="C211" s="505"/>
      <c r="D211" s="505"/>
      <c r="E211" s="505"/>
      <c r="F211" s="505"/>
      <c r="G211" s="505"/>
      <c r="H211" s="505"/>
      <c r="I211" s="506"/>
    </row>
    <row r="212" spans="1:9" x14ac:dyDescent="0.2">
      <c r="A212" s="505"/>
      <c r="B212" s="505"/>
      <c r="C212" s="505"/>
      <c r="D212" s="505"/>
      <c r="E212" s="505"/>
      <c r="F212" s="505"/>
      <c r="G212" s="505"/>
      <c r="H212" s="505"/>
      <c r="I212" s="506"/>
    </row>
    <row r="213" spans="1:9" x14ac:dyDescent="0.2">
      <c r="A213" s="505"/>
      <c r="B213" s="505"/>
      <c r="C213" s="505"/>
      <c r="D213" s="505"/>
      <c r="E213" s="505"/>
      <c r="F213" s="505"/>
      <c r="G213" s="505"/>
      <c r="H213" s="505"/>
      <c r="I213" s="506"/>
    </row>
    <row r="214" spans="1:9" x14ac:dyDescent="0.2">
      <c r="A214" s="505"/>
      <c r="B214" s="505"/>
      <c r="C214" s="505"/>
      <c r="D214" s="505"/>
      <c r="E214" s="505"/>
      <c r="F214" s="505"/>
      <c r="G214" s="505"/>
      <c r="H214" s="505"/>
      <c r="I214" s="506"/>
    </row>
    <row r="215" spans="1:9" x14ac:dyDescent="0.2">
      <c r="A215" s="505"/>
      <c r="B215" s="505"/>
      <c r="C215" s="505"/>
      <c r="D215" s="505"/>
      <c r="E215" s="505"/>
      <c r="F215" s="505"/>
      <c r="G215" s="505"/>
      <c r="H215" s="505"/>
      <c r="I215" s="506"/>
    </row>
    <row r="216" spans="1:9" x14ac:dyDescent="0.2">
      <c r="A216" s="505"/>
      <c r="B216" s="505"/>
      <c r="C216" s="505"/>
      <c r="D216" s="505"/>
      <c r="E216" s="505"/>
      <c r="F216" s="505"/>
      <c r="G216" s="505"/>
      <c r="H216" s="505"/>
      <c r="I216" s="506"/>
    </row>
    <row r="217" spans="1:9" x14ac:dyDescent="0.2">
      <c r="A217" s="505"/>
      <c r="B217" s="505"/>
      <c r="C217" s="505"/>
      <c r="D217" s="505"/>
      <c r="E217" s="505"/>
      <c r="F217" s="505"/>
      <c r="G217" s="505"/>
      <c r="H217" s="505"/>
      <c r="I217" s="506"/>
    </row>
    <row r="218" spans="1:9" x14ac:dyDescent="0.2">
      <c r="A218" s="505"/>
      <c r="B218" s="505"/>
      <c r="C218" s="505"/>
      <c r="D218" s="505"/>
      <c r="E218" s="505"/>
      <c r="F218" s="505"/>
      <c r="G218" s="505"/>
      <c r="H218" s="505"/>
      <c r="I218" s="506"/>
    </row>
    <row r="219" spans="1:9" x14ac:dyDescent="0.2">
      <c r="A219" s="505"/>
      <c r="B219" s="505"/>
      <c r="C219" s="505"/>
      <c r="D219" s="505"/>
      <c r="E219" s="505"/>
      <c r="F219" s="505"/>
      <c r="G219" s="505"/>
      <c r="H219" s="505"/>
      <c r="I219" s="506"/>
    </row>
    <row r="220" spans="1:9" x14ac:dyDescent="0.2">
      <c r="A220" s="505"/>
      <c r="B220" s="505"/>
      <c r="C220" s="505"/>
      <c r="D220" s="505"/>
      <c r="E220" s="505"/>
      <c r="F220" s="505"/>
      <c r="G220" s="505"/>
      <c r="H220" s="505"/>
      <c r="I220" s="506"/>
    </row>
    <row r="221" spans="1:9" x14ac:dyDescent="0.2">
      <c r="A221" s="505"/>
      <c r="B221" s="505"/>
      <c r="C221" s="505"/>
      <c r="D221" s="505"/>
      <c r="E221" s="505"/>
      <c r="F221" s="505"/>
      <c r="G221" s="505"/>
      <c r="H221" s="505"/>
      <c r="I221" s="506"/>
    </row>
    <row r="222" spans="1:9" x14ac:dyDescent="0.2">
      <c r="A222" s="505"/>
      <c r="B222" s="505"/>
      <c r="C222" s="505"/>
      <c r="D222" s="505"/>
      <c r="E222" s="505"/>
      <c r="F222" s="505"/>
      <c r="G222" s="505"/>
      <c r="H222" s="505"/>
      <c r="I222" s="506"/>
    </row>
    <row r="223" spans="1:9" x14ac:dyDescent="0.2">
      <c r="A223" s="505"/>
      <c r="B223" s="505"/>
      <c r="C223" s="505"/>
      <c r="D223" s="505"/>
      <c r="E223" s="505"/>
      <c r="F223" s="505"/>
      <c r="G223" s="505"/>
      <c r="H223" s="505"/>
      <c r="I223" s="506"/>
    </row>
    <row r="224" spans="1:9" x14ac:dyDescent="0.2">
      <c r="A224" s="505"/>
      <c r="B224" s="505"/>
      <c r="C224" s="505"/>
      <c r="D224" s="505"/>
      <c r="E224" s="505"/>
      <c r="F224" s="505"/>
      <c r="G224" s="505"/>
      <c r="H224" s="505"/>
      <c r="I224" s="506"/>
    </row>
    <row r="225" spans="1:9" x14ac:dyDescent="0.2">
      <c r="A225" s="505"/>
      <c r="B225" s="505"/>
      <c r="C225" s="505"/>
      <c r="D225" s="505"/>
      <c r="E225" s="505"/>
      <c r="F225" s="505"/>
      <c r="G225" s="505"/>
      <c r="H225" s="505"/>
      <c r="I225" s="506"/>
    </row>
    <row r="226" spans="1:9" x14ac:dyDescent="0.2">
      <c r="A226" s="505"/>
      <c r="B226" s="505"/>
      <c r="C226" s="505"/>
      <c r="D226" s="505"/>
      <c r="E226" s="505"/>
      <c r="F226" s="505"/>
      <c r="G226" s="505"/>
      <c r="H226" s="505"/>
      <c r="I226" s="506"/>
    </row>
    <row r="227" spans="1:9" x14ac:dyDescent="0.2">
      <c r="A227" s="505"/>
      <c r="B227" s="505"/>
      <c r="C227" s="505"/>
      <c r="D227" s="505"/>
      <c r="E227" s="505"/>
      <c r="F227" s="505"/>
      <c r="G227" s="505"/>
      <c r="H227" s="505"/>
      <c r="I227" s="506"/>
    </row>
    <row r="228" spans="1:9" x14ac:dyDescent="0.2">
      <c r="A228" s="505"/>
      <c r="B228" s="505"/>
      <c r="C228" s="505"/>
      <c r="D228" s="505"/>
      <c r="E228" s="505"/>
      <c r="F228" s="505"/>
      <c r="G228" s="505"/>
      <c r="H228" s="505"/>
      <c r="I228" s="506"/>
    </row>
    <row r="229" spans="1:9" x14ac:dyDescent="0.2">
      <c r="A229" s="505"/>
      <c r="B229" s="505"/>
      <c r="C229" s="505"/>
      <c r="D229" s="505"/>
      <c r="E229" s="505"/>
      <c r="F229" s="505"/>
      <c r="G229" s="505"/>
      <c r="H229" s="505"/>
      <c r="I229" s="506"/>
    </row>
    <row r="230" spans="1:9" x14ac:dyDescent="0.2">
      <c r="A230" s="505"/>
      <c r="B230" s="505"/>
      <c r="C230" s="505"/>
      <c r="D230" s="505"/>
      <c r="E230" s="505"/>
      <c r="F230" s="505"/>
      <c r="G230" s="505"/>
      <c r="H230" s="505"/>
      <c r="I230" s="506"/>
    </row>
    <row r="231" spans="1:9" x14ac:dyDescent="0.2">
      <c r="A231" s="505"/>
      <c r="B231" s="505"/>
      <c r="C231" s="505"/>
      <c r="D231" s="505"/>
      <c r="E231" s="505"/>
      <c r="F231" s="505"/>
      <c r="G231" s="505"/>
      <c r="H231" s="505"/>
      <c r="I231" s="506"/>
    </row>
    <row r="232" spans="1:9" x14ac:dyDescent="0.2">
      <c r="A232" s="505"/>
      <c r="B232" s="505"/>
      <c r="C232" s="505"/>
      <c r="D232" s="505"/>
      <c r="E232" s="505"/>
      <c r="F232" s="505"/>
      <c r="G232" s="505"/>
      <c r="H232" s="505"/>
      <c r="I232" s="506"/>
    </row>
    <row r="233" spans="1:9" x14ac:dyDescent="0.2">
      <c r="A233" s="505"/>
      <c r="B233" s="505"/>
      <c r="C233" s="505"/>
      <c r="D233" s="505"/>
      <c r="E233" s="505"/>
      <c r="F233" s="505"/>
      <c r="G233" s="505"/>
      <c r="H233" s="505"/>
      <c r="I233" s="506"/>
    </row>
    <row r="234" spans="1:9" x14ac:dyDescent="0.2">
      <c r="A234" s="505"/>
      <c r="B234" s="505"/>
      <c r="C234" s="505"/>
      <c r="D234" s="505"/>
      <c r="E234" s="505"/>
      <c r="F234" s="505"/>
      <c r="G234" s="505"/>
      <c r="H234" s="505"/>
      <c r="I234" s="506"/>
    </row>
    <row r="235" spans="1:9" x14ac:dyDescent="0.2">
      <c r="A235" s="505"/>
      <c r="B235" s="505"/>
      <c r="C235" s="505"/>
      <c r="D235" s="505"/>
      <c r="E235" s="505"/>
      <c r="F235" s="505"/>
      <c r="G235" s="505"/>
      <c r="H235" s="505"/>
      <c r="I235" s="506"/>
    </row>
    <row r="236" spans="1:9" x14ac:dyDescent="0.2">
      <c r="A236" s="505"/>
      <c r="B236" s="505"/>
      <c r="C236" s="505"/>
      <c r="D236" s="505"/>
      <c r="E236" s="505"/>
      <c r="F236" s="505"/>
      <c r="G236" s="505"/>
      <c r="H236" s="505"/>
      <c r="I236" s="506"/>
    </row>
    <row r="237" spans="1:9" x14ac:dyDescent="0.2">
      <c r="A237" s="505"/>
      <c r="B237" s="505"/>
      <c r="C237" s="505"/>
      <c r="D237" s="505"/>
      <c r="E237" s="505"/>
      <c r="F237" s="505"/>
      <c r="G237" s="505"/>
      <c r="H237" s="505"/>
      <c r="I237" s="506"/>
    </row>
    <row r="238" spans="1:9" x14ac:dyDescent="0.2">
      <c r="A238" s="505"/>
      <c r="B238" s="505"/>
      <c r="C238" s="505"/>
      <c r="D238" s="505"/>
      <c r="E238" s="505"/>
      <c r="F238" s="505"/>
      <c r="G238" s="505"/>
      <c r="H238" s="505"/>
      <c r="I238" s="506"/>
    </row>
    <row r="239" spans="1:9" x14ac:dyDescent="0.2">
      <c r="A239" s="505"/>
      <c r="B239" s="505"/>
      <c r="C239" s="505"/>
      <c r="D239" s="505"/>
      <c r="E239" s="505"/>
      <c r="F239" s="505"/>
      <c r="G239" s="505"/>
      <c r="H239" s="505"/>
      <c r="I239" s="506"/>
    </row>
    <row r="240" spans="1:9" x14ac:dyDescent="0.2">
      <c r="A240" s="505"/>
      <c r="B240" s="505"/>
      <c r="C240" s="505"/>
      <c r="D240" s="505"/>
      <c r="E240" s="505"/>
      <c r="F240" s="505"/>
      <c r="G240" s="505"/>
      <c r="H240" s="505"/>
      <c r="I240" s="506"/>
    </row>
    <row r="241" spans="1:9" x14ac:dyDescent="0.2">
      <c r="A241" s="505"/>
      <c r="B241" s="505"/>
      <c r="C241" s="505"/>
      <c r="D241" s="505"/>
      <c r="E241" s="505"/>
      <c r="F241" s="505"/>
      <c r="G241" s="505"/>
      <c r="H241" s="505"/>
      <c r="I241" s="506"/>
    </row>
    <row r="242" spans="1:9" x14ac:dyDescent="0.2">
      <c r="A242" s="505"/>
      <c r="B242" s="505"/>
      <c r="C242" s="505"/>
      <c r="D242" s="505"/>
      <c r="E242" s="505"/>
      <c r="F242" s="505"/>
      <c r="G242" s="505"/>
      <c r="H242" s="505"/>
      <c r="I242" s="506"/>
    </row>
    <row r="243" spans="1:9" x14ac:dyDescent="0.2">
      <c r="A243" s="505"/>
      <c r="B243" s="505"/>
      <c r="C243" s="505"/>
      <c r="D243" s="505"/>
      <c r="E243" s="505"/>
      <c r="F243" s="505"/>
      <c r="G243" s="505"/>
      <c r="H243" s="505"/>
      <c r="I243" s="506"/>
    </row>
    <row r="244" spans="1:9" x14ac:dyDescent="0.2">
      <c r="A244" s="505"/>
      <c r="B244" s="505"/>
      <c r="C244" s="505"/>
      <c r="D244" s="505"/>
      <c r="E244" s="505"/>
      <c r="F244" s="505"/>
      <c r="G244" s="505"/>
      <c r="H244" s="505"/>
      <c r="I244" s="506"/>
    </row>
    <row r="245" spans="1:9" x14ac:dyDescent="0.2">
      <c r="A245" s="505"/>
      <c r="B245" s="505"/>
      <c r="C245" s="505"/>
      <c r="D245" s="505"/>
      <c r="E245" s="505"/>
      <c r="F245" s="505"/>
      <c r="G245" s="505"/>
      <c r="H245" s="505"/>
      <c r="I245" s="506"/>
    </row>
    <row r="246" spans="1:9" x14ac:dyDescent="0.2">
      <c r="A246" s="505"/>
      <c r="B246" s="505"/>
      <c r="C246" s="505"/>
      <c r="D246" s="505"/>
      <c r="E246" s="505"/>
      <c r="F246" s="505"/>
      <c r="G246" s="505"/>
      <c r="H246" s="505"/>
      <c r="I246" s="506"/>
    </row>
    <row r="247" spans="1:9" x14ac:dyDescent="0.2">
      <c r="A247" s="505"/>
      <c r="B247" s="505"/>
      <c r="C247" s="505"/>
      <c r="D247" s="505"/>
      <c r="E247" s="505"/>
      <c r="F247" s="505"/>
      <c r="G247" s="505"/>
      <c r="H247" s="505"/>
      <c r="I247" s="506"/>
    </row>
    <row r="248" spans="1:9" x14ac:dyDescent="0.2">
      <c r="A248" s="505"/>
      <c r="B248" s="505"/>
      <c r="C248" s="505"/>
      <c r="D248" s="505"/>
      <c r="E248" s="505"/>
      <c r="F248" s="505"/>
      <c r="G248" s="505"/>
      <c r="H248" s="505"/>
      <c r="I248" s="506"/>
    </row>
    <row r="249" spans="1:9" x14ac:dyDescent="0.2">
      <c r="A249" s="505"/>
      <c r="B249" s="505"/>
      <c r="C249" s="505"/>
      <c r="D249" s="505"/>
      <c r="E249" s="505"/>
      <c r="F249" s="505"/>
      <c r="G249" s="505"/>
      <c r="H249" s="505"/>
      <c r="I249" s="506"/>
    </row>
    <row r="250" spans="1:9" x14ac:dyDescent="0.2">
      <c r="A250" s="505"/>
      <c r="B250" s="505"/>
      <c r="C250" s="505"/>
      <c r="D250" s="505"/>
      <c r="E250" s="505"/>
      <c r="F250" s="505"/>
      <c r="G250" s="505"/>
      <c r="H250" s="505"/>
      <c r="I250" s="506"/>
    </row>
    <row r="251" spans="1:9" x14ac:dyDescent="0.2">
      <c r="A251" s="505"/>
      <c r="B251" s="505"/>
      <c r="C251" s="505"/>
      <c r="D251" s="505"/>
      <c r="E251" s="505"/>
      <c r="F251" s="505"/>
      <c r="G251" s="505"/>
      <c r="H251" s="505"/>
      <c r="I251" s="506"/>
    </row>
    <row r="252" spans="1:9" x14ac:dyDescent="0.2">
      <c r="A252" s="505"/>
      <c r="B252" s="505"/>
      <c r="C252" s="505"/>
      <c r="D252" s="505"/>
      <c r="E252" s="505"/>
      <c r="F252" s="505"/>
      <c r="G252" s="505"/>
      <c r="H252" s="505"/>
      <c r="I252" s="506"/>
    </row>
    <row r="253" spans="1:9" x14ac:dyDescent="0.2">
      <c r="A253" s="505"/>
      <c r="B253" s="505"/>
      <c r="C253" s="505"/>
      <c r="D253" s="505"/>
      <c r="E253" s="505"/>
      <c r="F253" s="505"/>
      <c r="G253" s="505"/>
      <c r="H253" s="505"/>
      <c r="I253" s="506"/>
    </row>
    <row r="254" spans="1:9" x14ac:dyDescent="0.2">
      <c r="A254" s="505"/>
      <c r="B254" s="505"/>
      <c r="C254" s="505"/>
      <c r="D254" s="505"/>
      <c r="E254" s="505"/>
      <c r="F254" s="505"/>
      <c r="G254" s="505"/>
      <c r="H254" s="505"/>
      <c r="I254" s="506"/>
    </row>
    <row r="255" spans="1:9" x14ac:dyDescent="0.2">
      <c r="A255" s="505"/>
      <c r="B255" s="505"/>
      <c r="C255" s="505"/>
      <c r="D255" s="505"/>
      <c r="E255" s="505"/>
      <c r="F255" s="505"/>
      <c r="G255" s="505"/>
      <c r="H255" s="505"/>
      <c r="I255" s="506"/>
    </row>
    <row r="256" spans="1:9" x14ac:dyDescent="0.2">
      <c r="A256" s="505"/>
      <c r="B256" s="505"/>
      <c r="C256" s="505"/>
      <c r="D256" s="505"/>
      <c r="E256" s="505"/>
      <c r="F256" s="505"/>
      <c r="G256" s="505"/>
      <c r="H256" s="505"/>
      <c r="I256" s="506"/>
    </row>
    <row r="257" spans="1:9" x14ac:dyDescent="0.2">
      <c r="A257" s="505"/>
      <c r="B257" s="505"/>
      <c r="C257" s="505"/>
      <c r="D257" s="505"/>
      <c r="E257" s="505"/>
      <c r="F257" s="505"/>
      <c r="G257" s="505"/>
      <c r="H257" s="505"/>
      <c r="I257" s="506"/>
    </row>
    <row r="258" spans="1:9" x14ac:dyDescent="0.2">
      <c r="A258" s="505"/>
      <c r="B258" s="505"/>
      <c r="C258" s="505"/>
      <c r="D258" s="505"/>
      <c r="E258" s="505"/>
      <c r="F258" s="505"/>
      <c r="G258" s="505"/>
      <c r="H258" s="505"/>
      <c r="I258" s="506"/>
    </row>
    <row r="259" spans="1:9" x14ac:dyDescent="0.2">
      <c r="A259" s="505"/>
      <c r="B259" s="505"/>
      <c r="C259" s="505"/>
      <c r="D259" s="505"/>
      <c r="E259" s="505"/>
      <c r="F259" s="505"/>
      <c r="G259" s="505"/>
      <c r="H259" s="505"/>
      <c r="I259" s="506"/>
    </row>
    <row r="260" spans="1:9" x14ac:dyDescent="0.2">
      <c r="A260" s="505"/>
      <c r="B260" s="505"/>
      <c r="C260" s="505"/>
      <c r="D260" s="505"/>
      <c r="E260" s="505"/>
      <c r="F260" s="505"/>
      <c r="G260" s="505"/>
      <c r="H260" s="505"/>
      <c r="I260" s="506"/>
    </row>
    <row r="261" spans="1:9" x14ac:dyDescent="0.2">
      <c r="A261" s="505"/>
      <c r="B261" s="505"/>
      <c r="C261" s="505"/>
      <c r="D261" s="505"/>
      <c r="E261" s="505"/>
      <c r="F261" s="505"/>
      <c r="G261" s="505"/>
      <c r="H261" s="505"/>
      <c r="I261" s="506"/>
    </row>
    <row r="262" spans="1:9" x14ac:dyDescent="0.2">
      <c r="A262" s="505"/>
      <c r="B262" s="505"/>
      <c r="C262" s="505"/>
      <c r="D262" s="505"/>
      <c r="E262" s="505"/>
      <c r="F262" s="505"/>
      <c r="G262" s="505"/>
      <c r="H262" s="505"/>
      <c r="I262" s="506"/>
    </row>
    <row r="263" spans="1:9" x14ac:dyDescent="0.2">
      <c r="A263" s="505"/>
      <c r="B263" s="505"/>
      <c r="C263" s="505"/>
      <c r="D263" s="505"/>
      <c r="E263" s="505"/>
      <c r="F263" s="505"/>
      <c r="G263" s="505"/>
      <c r="H263" s="505"/>
      <c r="I263" s="506"/>
    </row>
    <row r="264" spans="1:9" x14ac:dyDescent="0.2">
      <c r="A264" s="505"/>
      <c r="B264" s="505"/>
      <c r="C264" s="505"/>
      <c r="D264" s="505"/>
      <c r="E264" s="505"/>
      <c r="F264" s="505"/>
      <c r="G264" s="505"/>
      <c r="H264" s="505"/>
      <c r="I264" s="506"/>
    </row>
    <row r="265" spans="1:9" x14ac:dyDescent="0.2">
      <c r="A265" s="505"/>
      <c r="B265" s="505"/>
      <c r="C265" s="505"/>
      <c r="D265" s="505"/>
      <c r="E265" s="505"/>
      <c r="F265" s="505"/>
      <c r="G265" s="505"/>
      <c r="H265" s="505"/>
      <c r="I265" s="506"/>
    </row>
    <row r="266" spans="1:9" x14ac:dyDescent="0.2">
      <c r="A266" s="505"/>
      <c r="B266" s="505"/>
      <c r="C266" s="505"/>
      <c r="D266" s="505"/>
      <c r="E266" s="505"/>
      <c r="F266" s="505"/>
      <c r="G266" s="505"/>
      <c r="H266" s="505"/>
      <c r="I266" s="506"/>
    </row>
    <row r="267" spans="1:9" x14ac:dyDescent="0.2">
      <c r="A267" s="505"/>
      <c r="B267" s="505"/>
      <c r="C267" s="505"/>
      <c r="D267" s="505"/>
      <c r="E267" s="505"/>
      <c r="F267" s="505"/>
      <c r="G267" s="505"/>
      <c r="H267" s="505"/>
      <c r="I267" s="506"/>
    </row>
    <row r="268" spans="1:9" x14ac:dyDescent="0.2">
      <c r="A268" s="505"/>
      <c r="B268" s="505"/>
      <c r="C268" s="505"/>
      <c r="D268" s="505"/>
      <c r="E268" s="505"/>
      <c r="F268" s="505"/>
      <c r="G268" s="505"/>
      <c r="H268" s="505"/>
      <c r="I268" s="506"/>
    </row>
    <row r="269" spans="1:9" x14ac:dyDescent="0.2">
      <c r="A269" s="505"/>
      <c r="B269" s="505"/>
      <c r="C269" s="505"/>
      <c r="D269" s="505"/>
      <c r="E269" s="505"/>
      <c r="F269" s="505"/>
      <c r="G269" s="505"/>
      <c r="H269" s="505"/>
      <c r="I269" s="506"/>
    </row>
    <row r="270" spans="1:9" x14ac:dyDescent="0.2">
      <c r="A270" s="505"/>
      <c r="B270" s="505"/>
      <c r="C270" s="505"/>
      <c r="D270" s="505"/>
      <c r="E270" s="505"/>
      <c r="F270" s="505"/>
      <c r="G270" s="505"/>
      <c r="H270" s="505"/>
      <c r="I270" s="506"/>
    </row>
    <row r="271" spans="1:9" x14ac:dyDescent="0.2">
      <c r="A271" s="505"/>
      <c r="B271" s="505"/>
      <c r="C271" s="505"/>
      <c r="D271" s="505"/>
      <c r="E271" s="505"/>
      <c r="F271" s="505"/>
      <c r="G271" s="505"/>
      <c r="H271" s="505"/>
      <c r="I271" s="506"/>
    </row>
    <row r="272" spans="1:9" x14ac:dyDescent="0.2">
      <c r="A272" s="505"/>
      <c r="B272" s="505"/>
      <c r="C272" s="505"/>
      <c r="D272" s="505"/>
      <c r="E272" s="505"/>
      <c r="F272" s="505"/>
      <c r="G272" s="505"/>
      <c r="H272" s="505"/>
      <c r="I272" s="506"/>
    </row>
    <row r="273" spans="1:9" x14ac:dyDescent="0.2">
      <c r="A273" s="505"/>
      <c r="B273" s="505"/>
      <c r="C273" s="505"/>
      <c r="D273" s="505"/>
      <c r="E273" s="505"/>
      <c r="F273" s="505"/>
      <c r="G273" s="505"/>
      <c r="H273" s="505"/>
      <c r="I273" s="506"/>
    </row>
    <row r="274" spans="1:9" x14ac:dyDescent="0.2">
      <c r="A274" s="505"/>
      <c r="B274" s="505"/>
      <c r="C274" s="505"/>
      <c r="D274" s="505"/>
      <c r="E274" s="505"/>
      <c r="F274" s="505"/>
      <c r="G274" s="505"/>
      <c r="H274" s="505"/>
      <c r="I274" s="506"/>
    </row>
    <row r="275" spans="1:9" x14ac:dyDescent="0.2">
      <c r="A275" s="505"/>
      <c r="B275" s="505"/>
      <c r="C275" s="505"/>
      <c r="D275" s="505"/>
      <c r="E275" s="505"/>
      <c r="F275" s="505"/>
      <c r="G275" s="505"/>
      <c r="H275" s="505"/>
      <c r="I275" s="506"/>
    </row>
    <row r="276" spans="1:9" x14ac:dyDescent="0.2">
      <c r="A276" s="505"/>
      <c r="B276" s="505"/>
      <c r="C276" s="505"/>
      <c r="D276" s="505"/>
      <c r="E276" s="505"/>
      <c r="F276" s="505"/>
      <c r="G276" s="505"/>
      <c r="H276" s="505"/>
      <c r="I276" s="506"/>
    </row>
    <row r="277" spans="1:9" x14ac:dyDescent="0.2">
      <c r="A277" s="505"/>
      <c r="B277" s="505"/>
      <c r="C277" s="505"/>
      <c r="D277" s="505"/>
      <c r="E277" s="505"/>
      <c r="F277" s="505"/>
      <c r="G277" s="505"/>
      <c r="H277" s="505"/>
      <c r="I277" s="506"/>
    </row>
    <row r="278" spans="1:9" x14ac:dyDescent="0.2">
      <c r="A278" s="505"/>
      <c r="B278" s="505"/>
      <c r="C278" s="505"/>
      <c r="D278" s="505"/>
      <c r="E278" s="505"/>
      <c r="F278" s="505"/>
      <c r="G278" s="505"/>
      <c r="H278" s="505"/>
      <c r="I278" s="506"/>
    </row>
    <row r="279" spans="1:9" x14ac:dyDescent="0.2">
      <c r="A279" s="505"/>
      <c r="B279" s="505"/>
      <c r="C279" s="505"/>
      <c r="D279" s="505"/>
      <c r="E279" s="505"/>
      <c r="F279" s="505"/>
      <c r="G279" s="505"/>
      <c r="H279" s="505"/>
      <c r="I279" s="506"/>
    </row>
    <row r="280" spans="1:9" x14ac:dyDescent="0.2">
      <c r="A280" s="505"/>
      <c r="B280" s="505"/>
      <c r="C280" s="505"/>
      <c r="D280" s="505"/>
      <c r="E280" s="505"/>
      <c r="F280" s="505"/>
      <c r="G280" s="505"/>
      <c r="H280" s="505"/>
      <c r="I280" s="506"/>
    </row>
    <row r="281" spans="1:9" x14ac:dyDescent="0.2">
      <c r="A281" s="505"/>
      <c r="B281" s="505"/>
      <c r="C281" s="505"/>
      <c r="D281" s="505"/>
      <c r="E281" s="505"/>
      <c r="F281" s="505"/>
      <c r="G281" s="505"/>
      <c r="H281" s="505"/>
      <c r="I281" s="506"/>
    </row>
    <row r="282" spans="1:9" x14ac:dyDescent="0.2">
      <c r="A282" s="505"/>
      <c r="B282" s="505"/>
      <c r="C282" s="505"/>
      <c r="D282" s="505"/>
      <c r="E282" s="505"/>
      <c r="F282" s="505"/>
      <c r="G282" s="505"/>
      <c r="H282" s="505"/>
      <c r="I282" s="506"/>
    </row>
    <row r="283" spans="1:9" x14ac:dyDescent="0.2">
      <c r="A283" s="505"/>
      <c r="B283" s="505"/>
      <c r="C283" s="505"/>
      <c r="D283" s="505"/>
      <c r="E283" s="505"/>
      <c r="F283" s="505"/>
      <c r="G283" s="505"/>
      <c r="H283" s="505"/>
      <c r="I283" s="506"/>
    </row>
    <row r="284" spans="1:9" x14ac:dyDescent="0.2">
      <c r="A284" s="505"/>
      <c r="B284" s="505"/>
      <c r="C284" s="505"/>
      <c r="D284" s="505"/>
      <c r="E284" s="505"/>
      <c r="F284" s="505"/>
      <c r="G284" s="505"/>
      <c r="H284" s="505"/>
      <c r="I284" s="506"/>
    </row>
    <row r="285" spans="1:9" x14ac:dyDescent="0.2">
      <c r="A285" s="505"/>
      <c r="B285" s="505"/>
      <c r="C285" s="505"/>
      <c r="D285" s="505"/>
      <c r="E285" s="505"/>
      <c r="F285" s="505"/>
      <c r="G285" s="505"/>
      <c r="H285" s="505"/>
      <c r="I285" s="506"/>
    </row>
    <row r="286" spans="1:9" x14ac:dyDescent="0.2">
      <c r="A286" s="505"/>
      <c r="B286" s="505"/>
      <c r="C286" s="505"/>
      <c r="D286" s="505"/>
      <c r="E286" s="505"/>
      <c r="F286" s="505"/>
      <c r="G286" s="505"/>
      <c r="H286" s="505"/>
      <c r="I286" s="506"/>
    </row>
    <row r="287" spans="1:9" x14ac:dyDescent="0.2">
      <c r="A287" s="505"/>
      <c r="B287" s="505"/>
      <c r="C287" s="505"/>
      <c r="D287" s="505"/>
      <c r="E287" s="505"/>
      <c r="F287" s="505"/>
      <c r="G287" s="505"/>
      <c r="H287" s="505"/>
      <c r="I287" s="506"/>
    </row>
    <row r="288" spans="1:9" x14ac:dyDescent="0.2">
      <c r="A288" s="505"/>
      <c r="B288" s="505"/>
      <c r="C288" s="505"/>
      <c r="D288" s="505"/>
      <c r="E288" s="505"/>
      <c r="F288" s="505"/>
      <c r="G288" s="505"/>
      <c r="H288" s="505"/>
      <c r="I288" s="506"/>
    </row>
    <row r="289" spans="1:9" x14ac:dyDescent="0.2">
      <c r="A289" s="505"/>
      <c r="B289" s="505"/>
      <c r="C289" s="505"/>
      <c r="D289" s="505"/>
      <c r="E289" s="505"/>
      <c r="F289" s="505"/>
      <c r="G289" s="505"/>
      <c r="H289" s="505"/>
      <c r="I289" s="506"/>
    </row>
    <row r="290" spans="1:9" x14ac:dyDescent="0.2">
      <c r="A290" s="505"/>
      <c r="B290" s="505"/>
      <c r="C290" s="505"/>
      <c r="D290" s="505"/>
      <c r="E290" s="505"/>
      <c r="F290" s="505"/>
      <c r="G290" s="505"/>
      <c r="H290" s="505"/>
      <c r="I290" s="506"/>
    </row>
    <row r="291" spans="1:9" x14ac:dyDescent="0.2">
      <c r="A291" s="505"/>
      <c r="B291" s="505"/>
      <c r="C291" s="505"/>
      <c r="D291" s="505"/>
      <c r="E291" s="505"/>
      <c r="F291" s="505"/>
      <c r="G291" s="505"/>
      <c r="H291" s="505"/>
      <c r="I291" s="506"/>
    </row>
    <row r="292" spans="1:9" x14ac:dyDescent="0.2">
      <c r="A292" s="505"/>
      <c r="B292" s="505"/>
      <c r="C292" s="505"/>
      <c r="D292" s="505"/>
      <c r="E292" s="505"/>
      <c r="F292" s="505"/>
      <c r="G292" s="505"/>
      <c r="H292" s="505"/>
      <c r="I292" s="506"/>
    </row>
    <row r="293" spans="1:9" x14ac:dyDescent="0.2">
      <c r="A293" s="505"/>
      <c r="B293" s="505"/>
      <c r="C293" s="505"/>
      <c r="D293" s="505"/>
      <c r="E293" s="505"/>
      <c r="F293" s="505"/>
      <c r="G293" s="505"/>
      <c r="H293" s="505"/>
      <c r="I293" s="506"/>
    </row>
    <row r="294" spans="1:9" x14ac:dyDescent="0.2">
      <c r="A294" s="505"/>
      <c r="B294" s="505"/>
      <c r="C294" s="505"/>
      <c r="D294" s="505"/>
      <c r="E294" s="505"/>
      <c r="F294" s="505"/>
      <c r="G294" s="505"/>
      <c r="H294" s="505"/>
      <c r="I294" s="506"/>
    </row>
    <row r="295" spans="1:9" x14ac:dyDescent="0.2">
      <c r="A295" s="505"/>
      <c r="B295" s="505"/>
      <c r="C295" s="505"/>
      <c r="D295" s="505"/>
      <c r="E295" s="505"/>
      <c r="F295" s="505"/>
      <c r="G295" s="505"/>
      <c r="H295" s="505"/>
      <c r="I295" s="506"/>
    </row>
    <row r="296" spans="1:9" x14ac:dyDescent="0.2">
      <c r="A296" s="505"/>
      <c r="B296" s="505"/>
      <c r="C296" s="505"/>
      <c r="D296" s="505"/>
      <c r="E296" s="505"/>
      <c r="F296" s="505"/>
      <c r="G296" s="505"/>
      <c r="H296" s="505"/>
      <c r="I296" s="506"/>
    </row>
    <row r="297" spans="1:9" x14ac:dyDescent="0.2">
      <c r="A297" s="505"/>
      <c r="B297" s="505"/>
      <c r="C297" s="505"/>
      <c r="D297" s="505"/>
      <c r="E297" s="505"/>
      <c r="F297" s="505"/>
      <c r="G297" s="505"/>
      <c r="H297" s="505"/>
      <c r="I297" s="506"/>
    </row>
    <row r="298" spans="1:9" x14ac:dyDescent="0.2">
      <c r="A298" s="505"/>
      <c r="B298" s="505"/>
      <c r="C298" s="505"/>
      <c r="D298" s="505"/>
      <c r="E298" s="505"/>
      <c r="F298" s="505"/>
      <c r="G298" s="505"/>
      <c r="H298" s="505"/>
      <c r="I298" s="506"/>
    </row>
    <row r="299" spans="1:9" x14ac:dyDescent="0.2">
      <c r="A299" s="505"/>
      <c r="B299" s="505"/>
      <c r="C299" s="505"/>
      <c r="D299" s="505"/>
      <c r="E299" s="505"/>
      <c r="F299" s="505"/>
      <c r="G299" s="505"/>
      <c r="H299" s="505"/>
      <c r="I299" s="506"/>
    </row>
    <row r="300" spans="1:9" x14ac:dyDescent="0.2">
      <c r="A300" s="505"/>
      <c r="B300" s="505"/>
      <c r="C300" s="505"/>
      <c r="D300" s="505"/>
      <c r="E300" s="505"/>
      <c r="F300" s="505"/>
      <c r="G300" s="505"/>
      <c r="H300" s="505"/>
      <c r="I300" s="506"/>
    </row>
    <row r="301" spans="1:9" x14ac:dyDescent="0.2">
      <c r="A301" s="505"/>
      <c r="B301" s="505"/>
      <c r="C301" s="505"/>
      <c r="D301" s="505"/>
      <c r="E301" s="505"/>
      <c r="F301" s="505"/>
      <c r="G301" s="505"/>
      <c r="H301" s="505"/>
      <c r="I301" s="506"/>
    </row>
    <row r="302" spans="1:9" x14ac:dyDescent="0.2">
      <c r="A302" s="505"/>
      <c r="B302" s="505"/>
      <c r="C302" s="505"/>
      <c r="D302" s="505"/>
      <c r="E302" s="505"/>
      <c r="F302" s="505"/>
      <c r="G302" s="505"/>
      <c r="H302" s="505"/>
      <c r="I302" s="506"/>
    </row>
    <row r="303" spans="1:9" x14ac:dyDescent="0.2">
      <c r="A303" s="505"/>
      <c r="B303" s="505"/>
      <c r="C303" s="505"/>
      <c r="D303" s="505"/>
      <c r="E303" s="505"/>
      <c r="F303" s="505"/>
      <c r="G303" s="505"/>
      <c r="H303" s="505"/>
      <c r="I303" s="506"/>
    </row>
    <row r="304" spans="1:9" x14ac:dyDescent="0.2">
      <c r="A304" s="505"/>
      <c r="B304" s="505"/>
      <c r="C304" s="505"/>
      <c r="D304" s="505"/>
      <c r="E304" s="505"/>
      <c r="F304" s="505"/>
      <c r="G304" s="505"/>
      <c r="H304" s="505"/>
      <c r="I304" s="506"/>
    </row>
    <row r="305" spans="1:9" x14ac:dyDescent="0.2">
      <c r="A305" s="505"/>
      <c r="B305" s="505"/>
      <c r="C305" s="505"/>
      <c r="D305" s="505"/>
      <c r="E305" s="505"/>
      <c r="F305" s="505"/>
      <c r="G305" s="505"/>
      <c r="H305" s="505"/>
      <c r="I305" s="506"/>
    </row>
    <row r="306" spans="1:9" x14ac:dyDescent="0.2">
      <c r="A306" s="505"/>
      <c r="B306" s="505"/>
      <c r="C306" s="505"/>
      <c r="D306" s="505"/>
      <c r="E306" s="505"/>
      <c r="F306" s="505"/>
      <c r="G306" s="505"/>
      <c r="H306" s="505"/>
      <c r="I306" s="506"/>
    </row>
    <row r="307" spans="1:9" x14ac:dyDescent="0.2">
      <c r="A307" s="505"/>
      <c r="B307" s="505"/>
      <c r="C307" s="505"/>
      <c r="D307" s="505"/>
      <c r="E307" s="505"/>
      <c r="F307" s="505"/>
      <c r="G307" s="505"/>
      <c r="H307" s="505"/>
      <c r="I307" s="506"/>
    </row>
    <row r="308" spans="1:9" x14ac:dyDescent="0.2">
      <c r="A308" s="505"/>
      <c r="B308" s="505"/>
      <c r="C308" s="505"/>
      <c r="D308" s="505"/>
      <c r="E308" s="505"/>
      <c r="F308" s="505"/>
      <c r="G308" s="505"/>
      <c r="H308" s="505"/>
      <c r="I308" s="506"/>
    </row>
    <row r="309" spans="1:9" x14ac:dyDescent="0.2">
      <c r="A309" s="505"/>
      <c r="B309" s="505"/>
      <c r="C309" s="505"/>
      <c r="D309" s="505"/>
      <c r="E309" s="505"/>
      <c r="F309" s="505"/>
      <c r="G309" s="505"/>
      <c r="H309" s="505"/>
      <c r="I309" s="506"/>
    </row>
    <row r="310" spans="1:9" x14ac:dyDescent="0.2">
      <c r="A310" s="505"/>
      <c r="B310" s="505"/>
      <c r="C310" s="505"/>
      <c r="D310" s="505"/>
      <c r="E310" s="505"/>
      <c r="F310" s="505"/>
      <c r="G310" s="505"/>
      <c r="H310" s="505"/>
      <c r="I310" s="506"/>
    </row>
    <row r="311" spans="1:9" x14ac:dyDescent="0.2">
      <c r="A311" s="505"/>
      <c r="B311" s="505"/>
      <c r="C311" s="505"/>
      <c r="D311" s="505"/>
      <c r="E311" s="505"/>
      <c r="F311" s="505"/>
      <c r="G311" s="505"/>
      <c r="H311" s="505"/>
      <c r="I311" s="506"/>
    </row>
    <row r="312" spans="1:9" x14ac:dyDescent="0.2">
      <c r="A312" s="505"/>
      <c r="B312" s="505"/>
      <c r="C312" s="505"/>
      <c r="D312" s="505"/>
      <c r="E312" s="505"/>
      <c r="F312" s="505"/>
      <c r="G312" s="505"/>
      <c r="H312" s="505"/>
      <c r="I312" s="506"/>
    </row>
    <row r="313" spans="1:9" x14ac:dyDescent="0.2">
      <c r="A313" s="505"/>
      <c r="B313" s="505"/>
      <c r="C313" s="505"/>
      <c r="D313" s="505"/>
      <c r="E313" s="505"/>
      <c r="F313" s="505"/>
      <c r="G313" s="505"/>
      <c r="H313" s="505"/>
      <c r="I313" s="506"/>
    </row>
    <row r="314" spans="1:9" x14ac:dyDescent="0.2">
      <c r="A314" s="505"/>
      <c r="B314" s="505"/>
      <c r="C314" s="505"/>
      <c r="D314" s="505"/>
      <c r="E314" s="505"/>
      <c r="F314" s="505"/>
      <c r="G314" s="505"/>
      <c r="H314" s="505"/>
      <c r="I314" s="506"/>
    </row>
    <row r="315" spans="1:9" x14ac:dyDescent="0.2">
      <c r="A315" s="505"/>
      <c r="B315" s="505"/>
      <c r="C315" s="505"/>
      <c r="D315" s="505"/>
      <c r="E315" s="505"/>
      <c r="F315" s="505"/>
      <c r="G315" s="505"/>
      <c r="H315" s="505"/>
      <c r="I315" s="506"/>
    </row>
    <row r="316" spans="1:9" x14ac:dyDescent="0.2">
      <c r="A316" s="505"/>
      <c r="B316" s="505"/>
      <c r="C316" s="505"/>
      <c r="D316" s="505"/>
      <c r="E316" s="505"/>
      <c r="F316" s="505"/>
      <c r="G316" s="505"/>
      <c r="H316" s="505"/>
      <c r="I316" s="506"/>
    </row>
    <row r="317" spans="1:9" x14ac:dyDescent="0.2">
      <c r="A317" s="505"/>
      <c r="B317" s="505"/>
      <c r="C317" s="505"/>
      <c r="D317" s="505"/>
      <c r="E317" s="505"/>
      <c r="F317" s="505"/>
      <c r="G317" s="505"/>
      <c r="H317" s="505"/>
      <c r="I317" s="506"/>
    </row>
    <row r="318" spans="1:9" x14ac:dyDescent="0.2">
      <c r="A318" s="505"/>
      <c r="B318" s="505"/>
      <c r="C318" s="505"/>
      <c r="D318" s="505"/>
      <c r="E318" s="505"/>
      <c r="F318" s="505"/>
      <c r="G318" s="505"/>
      <c r="H318" s="505"/>
      <c r="I318" s="506"/>
    </row>
    <row r="319" spans="1:9" x14ac:dyDescent="0.2">
      <c r="A319" s="505"/>
      <c r="B319" s="505"/>
      <c r="C319" s="505"/>
      <c r="D319" s="505"/>
      <c r="E319" s="505"/>
      <c r="F319" s="505"/>
      <c r="G319" s="505"/>
      <c r="H319" s="505"/>
      <c r="I319" s="506"/>
    </row>
    <row r="320" spans="1:9" x14ac:dyDescent="0.2">
      <c r="A320" s="505"/>
      <c r="B320" s="505"/>
      <c r="C320" s="505"/>
      <c r="D320" s="505"/>
      <c r="E320" s="505"/>
      <c r="F320" s="505"/>
      <c r="G320" s="505"/>
      <c r="H320" s="505"/>
      <c r="I320" s="506"/>
    </row>
    <row r="321" spans="1:9" x14ac:dyDescent="0.2">
      <c r="A321" s="505"/>
      <c r="B321" s="505"/>
      <c r="C321" s="505"/>
      <c r="D321" s="505"/>
      <c r="E321" s="505"/>
      <c r="F321" s="505"/>
      <c r="G321" s="505"/>
      <c r="H321" s="505"/>
      <c r="I321" s="506"/>
    </row>
    <row r="322" spans="1:9" x14ac:dyDescent="0.2">
      <c r="A322" s="505"/>
      <c r="B322" s="505"/>
      <c r="C322" s="505"/>
      <c r="D322" s="505"/>
      <c r="E322" s="505"/>
      <c r="F322" s="505"/>
      <c r="G322" s="505"/>
      <c r="H322" s="505"/>
      <c r="I322" s="506"/>
    </row>
    <row r="323" spans="1:9" x14ac:dyDescent="0.2">
      <c r="A323" s="505"/>
      <c r="B323" s="505"/>
      <c r="C323" s="505"/>
      <c r="D323" s="505"/>
      <c r="E323" s="505"/>
      <c r="F323" s="505"/>
      <c r="G323" s="505"/>
      <c r="H323" s="505"/>
      <c r="I323" s="506"/>
    </row>
    <row r="324" spans="1:9" x14ac:dyDescent="0.2">
      <c r="A324" s="505"/>
      <c r="B324" s="505"/>
      <c r="C324" s="505"/>
      <c r="D324" s="505"/>
      <c r="E324" s="505"/>
      <c r="F324" s="505"/>
      <c r="G324" s="505"/>
      <c r="H324" s="505"/>
      <c r="I324" s="506"/>
    </row>
    <row r="325" spans="1:9" x14ac:dyDescent="0.2">
      <c r="A325" s="505"/>
      <c r="B325" s="505"/>
      <c r="C325" s="505"/>
      <c r="D325" s="505"/>
      <c r="E325" s="505"/>
      <c r="F325" s="505"/>
      <c r="G325" s="505"/>
      <c r="H325" s="505"/>
      <c r="I325" s="506"/>
    </row>
    <row r="326" spans="1:9" x14ac:dyDescent="0.2">
      <c r="A326" s="505"/>
      <c r="B326" s="505"/>
      <c r="C326" s="505"/>
      <c r="D326" s="505"/>
      <c r="E326" s="505"/>
      <c r="F326" s="505"/>
      <c r="G326" s="505"/>
      <c r="H326" s="505"/>
      <c r="I326" s="506"/>
    </row>
    <row r="327" spans="1:9" x14ac:dyDescent="0.2">
      <c r="A327" s="505"/>
      <c r="B327" s="505"/>
      <c r="C327" s="505"/>
      <c r="D327" s="505"/>
      <c r="E327" s="505"/>
      <c r="F327" s="505"/>
      <c r="G327" s="505"/>
      <c r="H327" s="505"/>
      <c r="I327" s="506"/>
    </row>
    <row r="328" spans="1:9" x14ac:dyDescent="0.2">
      <c r="A328" s="505"/>
      <c r="B328" s="505"/>
      <c r="C328" s="505"/>
      <c r="D328" s="505"/>
      <c r="E328" s="505"/>
      <c r="F328" s="505"/>
      <c r="G328" s="505"/>
      <c r="H328" s="505"/>
      <c r="I328" s="506"/>
    </row>
    <row r="329" spans="1:9" x14ac:dyDescent="0.2">
      <c r="A329" s="505"/>
      <c r="B329" s="505"/>
      <c r="C329" s="505"/>
      <c r="D329" s="505"/>
      <c r="E329" s="505"/>
      <c r="F329" s="505"/>
      <c r="G329" s="505"/>
      <c r="H329" s="505"/>
      <c r="I329" s="506"/>
    </row>
    <row r="330" spans="1:9" x14ac:dyDescent="0.2">
      <c r="A330" s="505"/>
      <c r="B330" s="505"/>
      <c r="C330" s="505"/>
      <c r="D330" s="505"/>
      <c r="E330" s="505"/>
      <c r="F330" s="505"/>
      <c r="G330" s="505"/>
      <c r="H330" s="505"/>
      <c r="I330" s="506"/>
    </row>
    <row r="331" spans="1:9" x14ac:dyDescent="0.2">
      <c r="A331" s="505"/>
      <c r="B331" s="505"/>
      <c r="C331" s="505"/>
      <c r="D331" s="505"/>
      <c r="E331" s="505"/>
      <c r="F331" s="505"/>
      <c r="G331" s="505"/>
      <c r="H331" s="505"/>
      <c r="I331" s="506"/>
    </row>
    <row r="332" spans="1:9" x14ac:dyDescent="0.2">
      <c r="A332" s="505"/>
      <c r="B332" s="505"/>
      <c r="C332" s="505"/>
      <c r="D332" s="505"/>
      <c r="E332" s="505"/>
      <c r="F332" s="505"/>
      <c r="G332" s="505"/>
      <c r="H332" s="505"/>
      <c r="I332" s="506"/>
    </row>
    <row r="333" spans="1:9" x14ac:dyDescent="0.2">
      <c r="A333" s="505"/>
      <c r="B333" s="505"/>
      <c r="C333" s="505"/>
      <c r="D333" s="505"/>
      <c r="E333" s="505"/>
      <c r="F333" s="505"/>
      <c r="G333" s="505"/>
      <c r="H333" s="505"/>
      <c r="I333" s="506"/>
    </row>
    <row r="334" spans="1:9" x14ac:dyDescent="0.2">
      <c r="A334" s="505"/>
      <c r="B334" s="505"/>
      <c r="C334" s="505"/>
      <c r="D334" s="505"/>
      <c r="E334" s="505"/>
      <c r="F334" s="505"/>
      <c r="G334" s="505"/>
      <c r="H334" s="505"/>
      <c r="I334" s="506"/>
    </row>
    <row r="335" spans="1:9" x14ac:dyDescent="0.2">
      <c r="A335" s="505"/>
      <c r="B335" s="505"/>
      <c r="C335" s="505"/>
      <c r="D335" s="505"/>
      <c r="E335" s="505"/>
      <c r="F335" s="505"/>
      <c r="G335" s="505"/>
      <c r="H335" s="505"/>
      <c r="I335" s="506"/>
    </row>
    <row r="336" spans="1:9" x14ac:dyDescent="0.2">
      <c r="A336" s="505"/>
      <c r="B336" s="505"/>
      <c r="C336" s="505"/>
      <c r="D336" s="505"/>
      <c r="E336" s="505"/>
      <c r="F336" s="505"/>
      <c r="G336" s="505"/>
      <c r="H336" s="505"/>
      <c r="I336" s="506"/>
    </row>
    <row r="337" spans="1:9" x14ac:dyDescent="0.2">
      <c r="A337" s="505"/>
      <c r="B337" s="505"/>
      <c r="C337" s="505"/>
      <c r="D337" s="505"/>
      <c r="E337" s="505"/>
      <c r="F337" s="505"/>
      <c r="G337" s="505"/>
      <c r="H337" s="505"/>
      <c r="I337" s="506"/>
    </row>
    <row r="338" spans="1:9" x14ac:dyDescent="0.2">
      <c r="A338" s="505"/>
      <c r="B338" s="505"/>
      <c r="C338" s="505"/>
      <c r="D338" s="505"/>
      <c r="E338" s="505"/>
      <c r="F338" s="505"/>
      <c r="G338" s="505"/>
      <c r="H338" s="505"/>
      <c r="I338" s="506"/>
    </row>
    <row r="339" spans="1:9" x14ac:dyDescent="0.2">
      <c r="A339" s="505"/>
      <c r="B339" s="505"/>
      <c r="C339" s="505"/>
      <c r="D339" s="505"/>
      <c r="E339" s="505"/>
      <c r="F339" s="505"/>
      <c r="G339" s="505"/>
      <c r="H339" s="505"/>
      <c r="I339" s="506"/>
    </row>
    <row r="340" spans="1:9" x14ac:dyDescent="0.2">
      <c r="A340" s="505"/>
      <c r="B340" s="505"/>
      <c r="C340" s="505"/>
      <c r="D340" s="505"/>
      <c r="E340" s="505"/>
      <c r="F340" s="505"/>
      <c r="G340" s="505"/>
      <c r="H340" s="505"/>
      <c r="I340" s="506"/>
    </row>
    <row r="341" spans="1:9" x14ac:dyDescent="0.2">
      <c r="A341" s="505"/>
      <c r="B341" s="505"/>
      <c r="C341" s="505"/>
      <c r="D341" s="505"/>
      <c r="E341" s="505"/>
      <c r="F341" s="505"/>
      <c r="G341" s="505"/>
      <c r="H341" s="505"/>
      <c r="I341" s="506"/>
    </row>
    <row r="342" spans="1:9" x14ac:dyDescent="0.2">
      <c r="A342" s="505"/>
      <c r="B342" s="505"/>
      <c r="C342" s="505"/>
      <c r="D342" s="505"/>
      <c r="E342" s="505"/>
      <c r="F342" s="505"/>
      <c r="G342" s="505"/>
      <c r="H342" s="505"/>
      <c r="I342" s="506"/>
    </row>
    <row r="343" spans="1:9" x14ac:dyDescent="0.2">
      <c r="A343" s="505"/>
      <c r="B343" s="505"/>
      <c r="C343" s="505"/>
      <c r="D343" s="505"/>
      <c r="E343" s="505"/>
      <c r="F343" s="505"/>
      <c r="G343" s="505"/>
      <c r="H343" s="505"/>
      <c r="I343" s="506"/>
    </row>
    <row r="344" spans="1:9" x14ac:dyDescent="0.2">
      <c r="A344" s="505"/>
      <c r="B344" s="505"/>
      <c r="C344" s="505"/>
      <c r="D344" s="505"/>
      <c r="E344" s="505"/>
      <c r="F344" s="505"/>
      <c r="G344" s="505"/>
      <c r="H344" s="505"/>
      <c r="I344" s="506"/>
    </row>
    <row r="345" spans="1:9" x14ac:dyDescent="0.2">
      <c r="A345" s="505"/>
      <c r="B345" s="505"/>
      <c r="C345" s="505"/>
      <c r="D345" s="505"/>
      <c r="E345" s="505"/>
      <c r="F345" s="505"/>
      <c r="G345" s="505"/>
      <c r="H345" s="505"/>
      <c r="I345" s="506"/>
    </row>
    <row r="346" spans="1:9" x14ac:dyDescent="0.2">
      <c r="A346" s="505"/>
      <c r="B346" s="505"/>
      <c r="C346" s="505"/>
      <c r="D346" s="505"/>
      <c r="E346" s="505"/>
      <c r="F346" s="505"/>
      <c r="G346" s="505"/>
      <c r="H346" s="505"/>
      <c r="I346" s="506"/>
    </row>
    <row r="347" spans="1:9" x14ac:dyDescent="0.2">
      <c r="A347" s="505"/>
      <c r="B347" s="505"/>
      <c r="C347" s="505"/>
      <c r="D347" s="505"/>
      <c r="E347" s="505"/>
      <c r="F347" s="505"/>
      <c r="G347" s="505"/>
      <c r="H347" s="505"/>
      <c r="I347" s="506"/>
    </row>
    <row r="348" spans="1:9" x14ac:dyDescent="0.2">
      <c r="A348" s="505"/>
      <c r="B348" s="505"/>
      <c r="C348" s="505"/>
      <c r="D348" s="505"/>
      <c r="E348" s="505"/>
      <c r="F348" s="505"/>
      <c r="G348" s="505"/>
      <c r="H348" s="505"/>
      <c r="I348" s="506"/>
    </row>
    <row r="349" spans="1:9" x14ac:dyDescent="0.2">
      <c r="A349" s="505"/>
      <c r="B349" s="505"/>
      <c r="C349" s="505"/>
      <c r="D349" s="505"/>
      <c r="E349" s="505"/>
      <c r="F349" s="505"/>
      <c r="G349" s="505"/>
      <c r="H349" s="505"/>
      <c r="I349" s="506"/>
    </row>
    <row r="350" spans="1:9" x14ac:dyDescent="0.2">
      <c r="A350" s="505"/>
      <c r="B350" s="505"/>
      <c r="C350" s="505"/>
      <c r="D350" s="505"/>
      <c r="E350" s="505"/>
      <c r="F350" s="505"/>
      <c r="G350" s="505"/>
      <c r="H350" s="505"/>
      <c r="I350" s="506"/>
    </row>
    <row r="351" spans="1:9" x14ac:dyDescent="0.2">
      <c r="A351" s="505"/>
      <c r="B351" s="505"/>
      <c r="C351" s="505"/>
      <c r="D351" s="505"/>
      <c r="E351" s="505"/>
      <c r="F351" s="505"/>
      <c r="G351" s="505"/>
      <c r="H351" s="505"/>
      <c r="I351" s="506"/>
    </row>
    <row r="352" spans="1:9" x14ac:dyDescent="0.2">
      <c r="A352" s="505"/>
      <c r="B352" s="505"/>
      <c r="C352" s="505"/>
      <c r="D352" s="505"/>
      <c r="E352" s="505"/>
      <c r="F352" s="505"/>
      <c r="G352" s="505"/>
      <c r="H352" s="505"/>
      <c r="I352" s="506"/>
    </row>
    <row r="353" spans="1:9" x14ac:dyDescent="0.2">
      <c r="A353" s="505"/>
      <c r="B353" s="505"/>
      <c r="C353" s="505"/>
      <c r="D353" s="505"/>
      <c r="E353" s="505"/>
      <c r="F353" s="505"/>
      <c r="G353" s="505"/>
      <c r="H353" s="505"/>
      <c r="I353" s="506"/>
    </row>
    <row r="354" spans="1:9" x14ac:dyDescent="0.2">
      <c r="A354" s="505"/>
      <c r="B354" s="505"/>
      <c r="C354" s="505"/>
      <c r="D354" s="505"/>
      <c r="E354" s="505"/>
      <c r="F354" s="505"/>
      <c r="G354" s="505"/>
      <c r="H354" s="505"/>
      <c r="I354" s="506"/>
    </row>
    <row r="355" spans="1:9" x14ac:dyDescent="0.2">
      <c r="A355" s="505"/>
      <c r="B355" s="505"/>
      <c r="C355" s="505"/>
      <c r="D355" s="505"/>
      <c r="E355" s="505"/>
      <c r="F355" s="505"/>
      <c r="G355" s="505"/>
      <c r="H355" s="505"/>
      <c r="I355" s="506"/>
    </row>
    <row r="356" spans="1:9" x14ac:dyDescent="0.2">
      <c r="A356" s="505"/>
      <c r="B356" s="505"/>
      <c r="C356" s="505"/>
      <c r="D356" s="505"/>
      <c r="E356" s="505"/>
      <c r="F356" s="505"/>
      <c r="G356" s="505"/>
      <c r="H356" s="505"/>
      <c r="I356" s="506"/>
    </row>
    <row r="357" spans="1:9" x14ac:dyDescent="0.2">
      <c r="A357" s="505"/>
      <c r="B357" s="505"/>
      <c r="C357" s="505"/>
      <c r="D357" s="505"/>
      <c r="E357" s="505"/>
      <c r="F357" s="505"/>
      <c r="G357" s="505"/>
      <c r="H357" s="505"/>
      <c r="I357" s="506"/>
    </row>
    <row r="358" spans="1:9" x14ac:dyDescent="0.2">
      <c r="A358" s="505"/>
      <c r="B358" s="505"/>
      <c r="C358" s="505"/>
      <c r="D358" s="505"/>
      <c r="E358" s="505"/>
      <c r="F358" s="505"/>
      <c r="G358" s="505"/>
      <c r="H358" s="505"/>
      <c r="I358" s="506"/>
    </row>
    <row r="359" spans="1:9" x14ac:dyDescent="0.2">
      <c r="A359" s="505"/>
      <c r="B359" s="505"/>
      <c r="C359" s="505"/>
      <c r="D359" s="505"/>
      <c r="E359" s="505"/>
      <c r="F359" s="505"/>
      <c r="G359" s="505"/>
      <c r="H359" s="505"/>
      <c r="I359" s="506"/>
    </row>
    <row r="360" spans="1:9" x14ac:dyDescent="0.2">
      <c r="A360" s="505"/>
      <c r="B360" s="505"/>
      <c r="C360" s="505"/>
      <c r="D360" s="505"/>
      <c r="E360" s="505"/>
      <c r="F360" s="505"/>
      <c r="G360" s="505"/>
      <c r="H360" s="505"/>
      <c r="I360" s="506"/>
    </row>
    <row r="361" spans="1:9" x14ac:dyDescent="0.2">
      <c r="A361" s="505"/>
      <c r="B361" s="505"/>
      <c r="C361" s="505"/>
      <c r="D361" s="505"/>
      <c r="E361" s="505"/>
      <c r="F361" s="505"/>
      <c r="G361" s="505"/>
      <c r="H361" s="505"/>
      <c r="I361" s="506"/>
    </row>
    <row r="362" spans="1:9" x14ac:dyDescent="0.2">
      <c r="A362" s="505"/>
      <c r="B362" s="505"/>
      <c r="C362" s="505"/>
      <c r="D362" s="505"/>
      <c r="E362" s="505"/>
      <c r="F362" s="505"/>
      <c r="G362" s="505"/>
      <c r="H362" s="505"/>
      <c r="I362" s="506"/>
    </row>
    <row r="363" spans="1:9" x14ac:dyDescent="0.2">
      <c r="A363" s="505"/>
      <c r="B363" s="505"/>
      <c r="C363" s="505"/>
      <c r="D363" s="505"/>
      <c r="E363" s="505"/>
      <c r="F363" s="505"/>
      <c r="G363" s="505"/>
      <c r="H363" s="505"/>
      <c r="I363" s="506"/>
    </row>
    <row r="364" spans="1:9" x14ac:dyDescent="0.2">
      <c r="A364" s="505"/>
      <c r="B364" s="505"/>
      <c r="C364" s="505"/>
      <c r="D364" s="505"/>
      <c r="E364" s="505"/>
      <c r="F364" s="505"/>
      <c r="G364" s="505"/>
      <c r="H364" s="505"/>
      <c r="I364" s="506"/>
    </row>
    <row r="365" spans="1:9" x14ac:dyDescent="0.2">
      <c r="A365" s="505"/>
      <c r="B365" s="505"/>
      <c r="C365" s="505"/>
      <c r="D365" s="505"/>
      <c r="E365" s="505"/>
      <c r="F365" s="505"/>
      <c r="G365" s="505"/>
      <c r="H365" s="505"/>
      <c r="I365" s="506"/>
    </row>
    <row r="366" spans="1:9" x14ac:dyDescent="0.2">
      <c r="A366" s="505"/>
      <c r="B366" s="505"/>
      <c r="C366" s="505"/>
      <c r="D366" s="505"/>
      <c r="E366" s="505"/>
      <c r="F366" s="505"/>
      <c r="G366" s="505"/>
      <c r="H366" s="505"/>
      <c r="I366" s="506"/>
    </row>
    <row r="367" spans="1:9" x14ac:dyDescent="0.2">
      <c r="A367" s="505"/>
      <c r="B367" s="505"/>
      <c r="C367" s="505"/>
      <c r="D367" s="505"/>
      <c r="E367" s="505"/>
      <c r="F367" s="505"/>
      <c r="G367" s="505"/>
      <c r="H367" s="505"/>
      <c r="I367" s="506"/>
    </row>
    <row r="368" spans="1:9" x14ac:dyDescent="0.2">
      <c r="A368" s="505"/>
      <c r="B368" s="505"/>
      <c r="C368" s="505"/>
      <c r="D368" s="505"/>
      <c r="E368" s="505"/>
      <c r="F368" s="505"/>
      <c r="G368" s="505"/>
      <c r="H368" s="505"/>
      <c r="I368" s="506"/>
    </row>
    <row r="369" spans="1:9" x14ac:dyDescent="0.2">
      <c r="A369" s="505"/>
      <c r="B369" s="505"/>
      <c r="C369" s="505"/>
      <c r="D369" s="505"/>
      <c r="E369" s="505"/>
      <c r="F369" s="505"/>
      <c r="G369" s="505"/>
      <c r="H369" s="505"/>
      <c r="I369" s="506"/>
    </row>
    <row r="370" spans="1:9" x14ac:dyDescent="0.2">
      <c r="A370" s="505"/>
      <c r="B370" s="505"/>
      <c r="C370" s="505"/>
      <c r="D370" s="505"/>
      <c r="E370" s="505"/>
      <c r="F370" s="505"/>
      <c r="G370" s="505"/>
      <c r="H370" s="505"/>
      <c r="I370" s="506"/>
    </row>
    <row r="371" spans="1:9" x14ac:dyDescent="0.2">
      <c r="A371" s="505"/>
      <c r="B371" s="505"/>
      <c r="C371" s="505"/>
      <c r="D371" s="505"/>
      <c r="E371" s="505"/>
      <c r="F371" s="505"/>
      <c r="G371" s="505"/>
      <c r="H371" s="505"/>
      <c r="I371" s="506"/>
    </row>
    <row r="372" spans="1:9" x14ac:dyDescent="0.2">
      <c r="A372" s="505"/>
      <c r="B372" s="505"/>
      <c r="C372" s="505"/>
      <c r="D372" s="505"/>
      <c r="E372" s="505"/>
      <c r="F372" s="505"/>
      <c r="G372" s="505"/>
      <c r="H372" s="505"/>
      <c r="I372" s="506"/>
    </row>
    <row r="373" spans="1:9" x14ac:dyDescent="0.2">
      <c r="A373" s="505"/>
      <c r="B373" s="505"/>
      <c r="C373" s="505"/>
      <c r="D373" s="505"/>
      <c r="E373" s="505"/>
      <c r="F373" s="505"/>
      <c r="G373" s="505"/>
      <c r="H373" s="505"/>
      <c r="I373" s="506"/>
    </row>
    <row r="374" spans="1:9" x14ac:dyDescent="0.2">
      <c r="A374" s="505"/>
      <c r="B374" s="505"/>
      <c r="C374" s="505"/>
      <c r="D374" s="505"/>
      <c r="E374" s="505"/>
      <c r="F374" s="505"/>
      <c r="G374" s="505"/>
      <c r="H374" s="505"/>
      <c r="I374" s="506"/>
    </row>
    <row r="375" spans="1:9" x14ac:dyDescent="0.2">
      <c r="A375" s="505"/>
      <c r="B375" s="505"/>
      <c r="C375" s="505"/>
      <c r="D375" s="505"/>
      <c r="E375" s="505"/>
      <c r="F375" s="505"/>
      <c r="G375" s="505"/>
      <c r="H375" s="505"/>
      <c r="I375" s="506"/>
    </row>
    <row r="376" spans="1:9" x14ac:dyDescent="0.2">
      <c r="A376" s="505"/>
      <c r="B376" s="505"/>
      <c r="C376" s="505"/>
      <c r="D376" s="505"/>
      <c r="E376" s="505"/>
      <c r="F376" s="505"/>
      <c r="G376" s="505"/>
      <c r="H376" s="505"/>
      <c r="I376" s="506"/>
    </row>
    <row r="377" spans="1:9" x14ac:dyDescent="0.2">
      <c r="A377" s="505"/>
      <c r="B377" s="505"/>
      <c r="C377" s="505"/>
      <c r="D377" s="505"/>
      <c r="E377" s="505"/>
      <c r="F377" s="505"/>
      <c r="G377" s="505"/>
      <c r="H377" s="505"/>
      <c r="I377" s="506"/>
    </row>
    <row r="378" spans="1:9" x14ac:dyDescent="0.2">
      <c r="A378" s="505"/>
      <c r="B378" s="505"/>
      <c r="C378" s="505"/>
      <c r="D378" s="505"/>
      <c r="E378" s="505"/>
      <c r="F378" s="505"/>
      <c r="G378" s="505"/>
      <c r="H378" s="505"/>
      <c r="I378" s="506"/>
    </row>
    <row r="379" spans="1:9" x14ac:dyDescent="0.2">
      <c r="A379" s="505"/>
      <c r="B379" s="505"/>
      <c r="C379" s="505"/>
      <c r="D379" s="505"/>
      <c r="E379" s="505"/>
      <c r="F379" s="505"/>
      <c r="G379" s="505"/>
      <c r="H379" s="505"/>
      <c r="I379" s="506"/>
    </row>
    <row r="380" spans="1:9" x14ac:dyDescent="0.2">
      <c r="A380" s="505"/>
      <c r="B380" s="505"/>
      <c r="C380" s="505"/>
      <c r="D380" s="505"/>
      <c r="E380" s="505"/>
      <c r="F380" s="505"/>
      <c r="G380" s="505"/>
      <c r="H380" s="505"/>
      <c r="I380" s="506"/>
    </row>
    <row r="381" spans="1:9" x14ac:dyDescent="0.2">
      <c r="A381" s="505"/>
      <c r="B381" s="505"/>
      <c r="C381" s="505"/>
      <c r="D381" s="505"/>
      <c r="E381" s="505"/>
      <c r="F381" s="505"/>
      <c r="G381" s="505"/>
      <c r="H381" s="505"/>
      <c r="I381" s="506"/>
    </row>
    <row r="382" spans="1:9" x14ac:dyDescent="0.2">
      <c r="A382" s="505"/>
      <c r="B382" s="505"/>
      <c r="C382" s="505"/>
      <c r="D382" s="505"/>
      <c r="E382" s="505"/>
      <c r="F382" s="505"/>
      <c r="G382" s="505"/>
      <c r="H382" s="505"/>
      <c r="I382" s="506"/>
    </row>
    <row r="383" spans="1:9" x14ac:dyDescent="0.2">
      <c r="A383" s="505"/>
      <c r="B383" s="505"/>
      <c r="C383" s="505"/>
      <c r="D383" s="505"/>
      <c r="E383" s="505"/>
      <c r="F383" s="505"/>
      <c r="G383" s="505"/>
      <c r="H383" s="505"/>
      <c r="I383" s="506"/>
    </row>
    <row r="384" spans="1:9" x14ac:dyDescent="0.2">
      <c r="A384" s="505"/>
      <c r="B384" s="505"/>
      <c r="C384" s="505"/>
      <c r="D384" s="505"/>
      <c r="E384" s="505"/>
      <c r="F384" s="505"/>
      <c r="G384" s="505"/>
      <c r="H384" s="505"/>
      <c r="I384" s="506"/>
    </row>
    <row r="385" spans="1:9" x14ac:dyDescent="0.2">
      <c r="A385" s="505"/>
      <c r="B385" s="505"/>
      <c r="C385" s="505"/>
      <c r="D385" s="505"/>
      <c r="E385" s="505"/>
      <c r="F385" s="505"/>
      <c r="G385" s="505"/>
      <c r="H385" s="505"/>
      <c r="I385" s="506"/>
    </row>
    <row r="386" spans="1:9" x14ac:dyDescent="0.2">
      <c r="A386" s="505"/>
      <c r="B386" s="505"/>
      <c r="C386" s="505"/>
      <c r="D386" s="505"/>
      <c r="E386" s="505"/>
      <c r="F386" s="505"/>
      <c r="G386" s="505"/>
      <c r="H386" s="505"/>
      <c r="I386" s="506"/>
    </row>
    <row r="387" spans="1:9" x14ac:dyDescent="0.2">
      <c r="A387" s="505"/>
      <c r="B387" s="505"/>
      <c r="C387" s="505"/>
      <c r="D387" s="505"/>
      <c r="E387" s="505"/>
      <c r="F387" s="505"/>
      <c r="G387" s="505"/>
      <c r="H387" s="505"/>
      <c r="I387" s="506"/>
    </row>
    <row r="388" spans="1:9" x14ac:dyDescent="0.2">
      <c r="A388" s="505"/>
      <c r="B388" s="505"/>
      <c r="C388" s="505"/>
      <c r="D388" s="505"/>
      <c r="E388" s="505"/>
      <c r="F388" s="505"/>
      <c r="G388" s="505"/>
      <c r="H388" s="505"/>
      <c r="I388" s="506"/>
    </row>
    <row r="389" spans="1:9" x14ac:dyDescent="0.2">
      <c r="A389" s="505"/>
      <c r="B389" s="505"/>
      <c r="C389" s="505"/>
      <c r="D389" s="505"/>
      <c r="E389" s="505"/>
      <c r="F389" s="505"/>
      <c r="G389" s="505"/>
      <c r="H389" s="505"/>
      <c r="I389" s="506"/>
    </row>
    <row r="390" spans="1:9" x14ac:dyDescent="0.2">
      <c r="A390" s="505"/>
      <c r="B390" s="505"/>
      <c r="C390" s="505"/>
      <c r="D390" s="505"/>
      <c r="E390" s="505"/>
      <c r="F390" s="505"/>
      <c r="G390" s="505"/>
      <c r="H390" s="505"/>
      <c r="I390" s="506"/>
    </row>
    <row r="391" spans="1:9" x14ac:dyDescent="0.2">
      <c r="A391" s="505"/>
      <c r="B391" s="505"/>
      <c r="C391" s="505"/>
      <c r="D391" s="505"/>
      <c r="E391" s="505"/>
      <c r="F391" s="505"/>
      <c r="G391" s="505"/>
      <c r="H391" s="505"/>
      <c r="I391" s="506"/>
    </row>
    <row r="392" spans="1:9" x14ac:dyDescent="0.2">
      <c r="A392" s="505"/>
      <c r="B392" s="505"/>
      <c r="C392" s="505"/>
      <c r="D392" s="505"/>
      <c r="E392" s="505"/>
      <c r="F392" s="505"/>
      <c r="G392" s="505"/>
      <c r="H392" s="505"/>
      <c r="I392" s="506"/>
    </row>
    <row r="393" spans="1:9" x14ac:dyDescent="0.2">
      <c r="A393" s="505"/>
      <c r="B393" s="505"/>
      <c r="C393" s="505"/>
      <c r="D393" s="505"/>
      <c r="E393" s="505"/>
      <c r="F393" s="505"/>
      <c r="G393" s="505"/>
      <c r="H393" s="505"/>
      <c r="I393" s="506"/>
    </row>
    <row r="394" spans="1:9" x14ac:dyDescent="0.2">
      <c r="A394" s="505"/>
      <c r="B394" s="505"/>
      <c r="C394" s="505"/>
      <c r="D394" s="505"/>
      <c r="E394" s="505"/>
      <c r="F394" s="505"/>
      <c r="G394" s="505"/>
      <c r="H394" s="505"/>
      <c r="I394" s="506"/>
    </row>
    <row r="395" spans="1:9" x14ac:dyDescent="0.2">
      <c r="A395" s="505"/>
      <c r="B395" s="505"/>
      <c r="C395" s="505"/>
      <c r="D395" s="505"/>
      <c r="E395" s="505"/>
      <c r="F395" s="505"/>
      <c r="G395" s="505"/>
      <c r="H395" s="505"/>
      <c r="I395" s="506"/>
    </row>
    <row r="396" spans="1:9" x14ac:dyDescent="0.2">
      <c r="A396" s="505"/>
      <c r="B396" s="505"/>
      <c r="C396" s="505"/>
      <c r="D396" s="505"/>
      <c r="E396" s="505"/>
      <c r="F396" s="505"/>
      <c r="G396" s="505"/>
      <c r="H396" s="505"/>
      <c r="I396" s="506"/>
    </row>
    <row r="397" spans="1:9" x14ac:dyDescent="0.2">
      <c r="A397" s="505"/>
      <c r="B397" s="505"/>
      <c r="C397" s="505"/>
      <c r="D397" s="505"/>
      <c r="E397" s="505"/>
      <c r="F397" s="505"/>
      <c r="G397" s="505"/>
      <c r="H397" s="505"/>
      <c r="I397" s="506"/>
    </row>
    <row r="398" spans="1:9" x14ac:dyDescent="0.2">
      <c r="A398" s="505"/>
      <c r="B398" s="505"/>
      <c r="C398" s="505"/>
      <c r="D398" s="505"/>
      <c r="E398" s="505"/>
      <c r="F398" s="505"/>
      <c r="G398" s="505"/>
      <c r="H398" s="505"/>
      <c r="I398" s="506"/>
    </row>
    <row r="399" spans="1:9" x14ac:dyDescent="0.2">
      <c r="A399" s="505"/>
      <c r="B399" s="505"/>
      <c r="C399" s="505"/>
      <c r="D399" s="505"/>
      <c r="E399" s="505"/>
      <c r="F399" s="505"/>
      <c r="G399" s="505"/>
      <c r="H399" s="505"/>
      <c r="I399" s="506"/>
    </row>
    <row r="400" spans="1:9" x14ac:dyDescent="0.2">
      <c r="A400" s="565"/>
      <c r="B400" s="565"/>
      <c r="C400" s="565"/>
      <c r="D400" s="565"/>
      <c r="E400" s="565"/>
      <c r="F400" s="565"/>
      <c r="G400" s="565"/>
      <c r="H400" s="565"/>
    </row>
    <row r="401" spans="1:8" x14ac:dyDescent="0.2">
      <c r="A401" s="565"/>
      <c r="B401" s="565"/>
      <c r="C401" s="565"/>
      <c r="D401" s="565"/>
      <c r="E401" s="565"/>
      <c r="F401" s="565"/>
      <c r="G401" s="565"/>
      <c r="H401" s="565"/>
    </row>
    <row r="402" spans="1:8" x14ac:dyDescent="0.2">
      <c r="A402" s="565"/>
      <c r="B402" s="565"/>
      <c r="C402" s="565"/>
      <c r="D402" s="565"/>
      <c r="E402" s="565"/>
      <c r="F402" s="565"/>
      <c r="G402" s="565"/>
      <c r="H402" s="565"/>
    </row>
    <row r="403" spans="1:8" x14ac:dyDescent="0.2">
      <c r="A403" s="565"/>
      <c r="B403" s="565"/>
      <c r="C403" s="565"/>
      <c r="D403" s="565"/>
      <c r="E403" s="565"/>
      <c r="F403" s="565"/>
      <c r="G403" s="565"/>
      <c r="H403" s="565"/>
    </row>
    <row r="404" spans="1:8" x14ac:dyDescent="0.2">
      <c r="A404" s="565"/>
      <c r="B404" s="565"/>
      <c r="C404" s="565"/>
      <c r="D404" s="565"/>
      <c r="E404" s="565"/>
      <c r="F404" s="565"/>
      <c r="G404" s="565"/>
      <c r="H404" s="565"/>
    </row>
    <row r="405" spans="1:8" x14ac:dyDescent="0.2">
      <c r="A405" s="565"/>
      <c r="B405" s="565"/>
      <c r="C405" s="565"/>
      <c r="D405" s="565"/>
      <c r="E405" s="565"/>
      <c r="F405" s="565"/>
      <c r="G405" s="565"/>
      <c r="H405" s="565"/>
    </row>
    <row r="406" spans="1:8" x14ac:dyDescent="0.2">
      <c r="A406" s="565"/>
      <c r="B406" s="565"/>
      <c r="C406" s="565"/>
      <c r="D406" s="565"/>
      <c r="E406" s="565"/>
      <c r="F406" s="565"/>
      <c r="G406" s="565"/>
      <c r="H406" s="565"/>
    </row>
    <row r="407" spans="1:8" x14ac:dyDescent="0.2">
      <c r="A407" s="565"/>
      <c r="B407" s="565"/>
      <c r="C407" s="565"/>
      <c r="D407" s="565"/>
      <c r="E407" s="565"/>
      <c r="F407" s="565"/>
      <c r="G407" s="565"/>
      <c r="H407" s="565"/>
    </row>
    <row r="408" spans="1:8" x14ac:dyDescent="0.2">
      <c r="A408" s="565"/>
      <c r="B408" s="565"/>
      <c r="C408" s="565"/>
      <c r="D408" s="565"/>
      <c r="E408" s="565"/>
      <c r="F408" s="565"/>
      <c r="G408" s="565"/>
      <c r="H408" s="565"/>
    </row>
    <row r="409" spans="1:8" x14ac:dyDescent="0.2">
      <c r="A409" s="565"/>
      <c r="B409" s="565"/>
      <c r="C409" s="565"/>
      <c r="D409" s="565"/>
      <c r="E409" s="565"/>
      <c r="F409" s="565"/>
      <c r="G409" s="565"/>
      <c r="H409" s="565"/>
    </row>
    <row r="410" spans="1:8" x14ac:dyDescent="0.2">
      <c r="A410" s="565"/>
      <c r="B410" s="565"/>
      <c r="C410" s="565"/>
      <c r="D410" s="565"/>
      <c r="E410" s="565"/>
      <c r="F410" s="565"/>
      <c r="G410" s="565"/>
      <c r="H410" s="565"/>
    </row>
    <row r="411" spans="1:8" x14ac:dyDescent="0.2">
      <c r="A411" s="565"/>
      <c r="B411" s="565"/>
      <c r="C411" s="565"/>
      <c r="D411" s="565"/>
      <c r="E411" s="565"/>
      <c r="F411" s="565"/>
      <c r="G411" s="565"/>
      <c r="H411" s="565"/>
    </row>
    <row r="412" spans="1:8" x14ac:dyDescent="0.2">
      <c r="A412" s="565"/>
      <c r="B412" s="565"/>
      <c r="C412" s="565"/>
      <c r="D412" s="565"/>
      <c r="E412" s="565"/>
      <c r="F412" s="565"/>
      <c r="G412" s="565"/>
      <c r="H412" s="565"/>
    </row>
    <row r="413" spans="1:8" x14ac:dyDescent="0.2">
      <c r="A413" s="565"/>
      <c r="B413" s="565"/>
      <c r="C413" s="565"/>
      <c r="D413" s="565"/>
      <c r="E413" s="565"/>
      <c r="F413" s="565"/>
      <c r="G413" s="565"/>
      <c r="H413" s="565"/>
    </row>
    <row r="414" spans="1:8" x14ac:dyDescent="0.2">
      <c r="A414" s="565"/>
      <c r="B414" s="565"/>
      <c r="C414" s="565"/>
      <c r="D414" s="565"/>
      <c r="E414" s="565"/>
      <c r="F414" s="565"/>
      <c r="G414" s="565"/>
      <c r="H414" s="565"/>
    </row>
    <row r="415" spans="1:8" x14ac:dyDescent="0.2">
      <c r="A415" s="565"/>
      <c r="B415" s="565"/>
      <c r="C415" s="565"/>
      <c r="D415" s="565"/>
      <c r="E415" s="565"/>
      <c r="F415" s="565"/>
      <c r="G415" s="565"/>
      <c r="H415" s="565"/>
    </row>
    <row r="416" spans="1:8" x14ac:dyDescent="0.2">
      <c r="A416" s="565"/>
      <c r="B416" s="565"/>
      <c r="C416" s="565"/>
      <c r="D416" s="565"/>
      <c r="E416" s="565"/>
      <c r="F416" s="565"/>
      <c r="G416" s="565"/>
      <c r="H416" s="565"/>
    </row>
    <row r="417" spans="1:8" x14ac:dyDescent="0.2">
      <c r="A417" s="565"/>
      <c r="B417" s="565"/>
      <c r="C417" s="565"/>
      <c r="D417" s="565"/>
      <c r="E417" s="565"/>
      <c r="F417" s="565"/>
      <c r="G417" s="565"/>
      <c r="H417" s="565"/>
    </row>
    <row r="418" spans="1:8" x14ac:dyDescent="0.2">
      <c r="A418" s="565"/>
      <c r="B418" s="565"/>
      <c r="C418" s="565"/>
      <c r="D418" s="565"/>
      <c r="E418" s="565"/>
      <c r="F418" s="565"/>
      <c r="G418" s="565"/>
      <c r="H418" s="565"/>
    </row>
    <row r="419" spans="1:8" x14ac:dyDescent="0.2">
      <c r="A419" s="565"/>
      <c r="B419" s="565"/>
      <c r="C419" s="565"/>
      <c r="D419" s="565"/>
      <c r="E419" s="565"/>
      <c r="F419" s="565"/>
      <c r="G419" s="565"/>
      <c r="H419" s="565"/>
    </row>
    <row r="420" spans="1:8" x14ac:dyDescent="0.2">
      <c r="A420" s="565"/>
      <c r="B420" s="565"/>
      <c r="C420" s="565"/>
      <c r="D420" s="565"/>
      <c r="E420" s="565"/>
      <c r="F420" s="565"/>
      <c r="G420" s="565"/>
      <c r="H420" s="565"/>
    </row>
    <row r="421" spans="1:8" x14ac:dyDescent="0.2">
      <c r="A421" s="565"/>
      <c r="B421" s="565"/>
      <c r="C421" s="565"/>
      <c r="D421" s="565"/>
      <c r="E421" s="565"/>
      <c r="F421" s="565"/>
      <c r="G421" s="565"/>
      <c r="H421" s="565"/>
    </row>
    <row r="422" spans="1:8" x14ac:dyDescent="0.2">
      <c r="A422" s="565"/>
      <c r="B422" s="565"/>
      <c r="C422" s="565"/>
      <c r="D422" s="565"/>
      <c r="E422" s="565"/>
      <c r="F422" s="565"/>
      <c r="G422" s="565"/>
      <c r="H422" s="565"/>
    </row>
    <row r="423" spans="1:8" x14ac:dyDescent="0.2">
      <c r="A423" s="565"/>
      <c r="B423" s="565"/>
      <c r="C423" s="565"/>
      <c r="D423" s="565"/>
      <c r="E423" s="565"/>
      <c r="F423" s="565"/>
      <c r="G423" s="565"/>
      <c r="H423" s="565"/>
    </row>
    <row r="424" spans="1:8" x14ac:dyDescent="0.2">
      <c r="A424" s="565"/>
      <c r="B424" s="565"/>
      <c r="C424" s="565"/>
      <c r="D424" s="565"/>
      <c r="E424" s="565"/>
      <c r="F424" s="565"/>
      <c r="G424" s="565"/>
      <c r="H424" s="565"/>
    </row>
    <row r="425" spans="1:8" x14ac:dyDescent="0.2">
      <c r="A425" s="565"/>
      <c r="B425" s="565"/>
      <c r="C425" s="565"/>
      <c r="D425" s="565"/>
      <c r="E425" s="565"/>
      <c r="F425" s="565"/>
      <c r="G425" s="565"/>
      <c r="H425" s="565"/>
    </row>
    <row r="426" spans="1:8" x14ac:dyDescent="0.2">
      <c r="A426" s="565"/>
      <c r="B426" s="565"/>
      <c r="C426" s="565"/>
      <c r="D426" s="565"/>
      <c r="E426" s="565"/>
      <c r="F426" s="565"/>
      <c r="G426" s="565"/>
      <c r="H426" s="565"/>
    </row>
    <row r="427" spans="1:8" x14ac:dyDescent="0.2">
      <c r="A427" s="565"/>
      <c r="B427" s="565"/>
      <c r="C427" s="565"/>
      <c r="D427" s="565"/>
      <c r="E427" s="565"/>
      <c r="F427" s="565"/>
      <c r="G427" s="565"/>
      <c r="H427" s="565"/>
    </row>
    <row r="428" spans="1:8" x14ac:dyDescent="0.2">
      <c r="A428" s="565"/>
      <c r="B428" s="565"/>
      <c r="C428" s="565"/>
      <c r="D428" s="565"/>
      <c r="E428" s="565"/>
      <c r="F428" s="565"/>
      <c r="G428" s="565"/>
      <c r="H428" s="565"/>
    </row>
    <row r="429" spans="1:8" x14ac:dyDescent="0.2">
      <c r="A429" s="565"/>
      <c r="B429" s="565"/>
      <c r="C429" s="565"/>
      <c r="D429" s="565"/>
      <c r="E429" s="565"/>
      <c r="F429" s="565"/>
      <c r="G429" s="565"/>
      <c r="H429" s="565"/>
    </row>
    <row r="430" spans="1:8" x14ac:dyDescent="0.2">
      <c r="A430" s="565"/>
      <c r="B430" s="565"/>
      <c r="C430" s="565"/>
      <c r="D430" s="565"/>
      <c r="E430" s="565"/>
      <c r="F430" s="565"/>
      <c r="G430" s="565"/>
      <c r="H430" s="565"/>
    </row>
    <row r="431" spans="1:8" x14ac:dyDescent="0.2">
      <c r="A431" s="565"/>
      <c r="B431" s="565"/>
      <c r="C431" s="565"/>
      <c r="D431" s="565"/>
      <c r="E431" s="565"/>
      <c r="F431" s="565"/>
      <c r="G431" s="565"/>
      <c r="H431" s="565"/>
    </row>
    <row r="432" spans="1:8" x14ac:dyDescent="0.2">
      <c r="A432" s="565"/>
      <c r="B432" s="565"/>
      <c r="C432" s="565"/>
      <c r="D432" s="565"/>
      <c r="E432" s="565"/>
      <c r="F432" s="565"/>
      <c r="G432" s="565"/>
      <c r="H432" s="565"/>
    </row>
    <row r="433" spans="1:8" x14ac:dyDescent="0.2">
      <c r="A433" s="565"/>
      <c r="B433" s="565"/>
      <c r="C433" s="565"/>
      <c r="D433" s="565"/>
      <c r="E433" s="565"/>
      <c r="F433" s="565"/>
      <c r="G433" s="565"/>
      <c r="H433" s="565"/>
    </row>
    <row r="434" spans="1:8" x14ac:dyDescent="0.2">
      <c r="A434" s="565"/>
      <c r="B434" s="565"/>
      <c r="C434" s="565"/>
      <c r="D434" s="565"/>
      <c r="E434" s="565"/>
      <c r="F434" s="565"/>
      <c r="G434" s="565"/>
      <c r="H434" s="565"/>
    </row>
    <row r="435" spans="1:8" x14ac:dyDescent="0.2">
      <c r="A435" s="565"/>
      <c r="B435" s="565"/>
      <c r="C435" s="565"/>
      <c r="D435" s="565"/>
      <c r="E435" s="565"/>
      <c r="F435" s="565"/>
      <c r="G435" s="565"/>
      <c r="H435" s="565"/>
    </row>
    <row r="436" spans="1:8" x14ac:dyDescent="0.2">
      <c r="A436" s="565"/>
      <c r="B436" s="565"/>
      <c r="C436" s="565"/>
      <c r="D436" s="565"/>
      <c r="E436" s="565"/>
      <c r="F436" s="565"/>
      <c r="G436" s="565"/>
      <c r="H436" s="565"/>
    </row>
    <row r="437" spans="1:8" x14ac:dyDescent="0.2">
      <c r="A437" s="565"/>
      <c r="B437" s="565"/>
      <c r="C437" s="565"/>
      <c r="D437" s="565"/>
      <c r="E437" s="565"/>
      <c r="F437" s="565"/>
      <c r="G437" s="565"/>
      <c r="H437" s="565"/>
    </row>
    <row r="438" spans="1:8" x14ac:dyDescent="0.2">
      <c r="A438" s="565"/>
      <c r="B438" s="565"/>
      <c r="C438" s="565"/>
      <c r="D438" s="565"/>
      <c r="E438" s="565"/>
      <c r="F438" s="565"/>
      <c r="G438" s="565"/>
      <c r="H438" s="565"/>
    </row>
    <row r="439" spans="1:8" x14ac:dyDescent="0.2">
      <c r="A439" s="565"/>
      <c r="B439" s="565"/>
      <c r="C439" s="565"/>
      <c r="D439" s="565"/>
      <c r="E439" s="565"/>
      <c r="F439" s="565"/>
      <c r="G439" s="565"/>
      <c r="H439" s="565"/>
    </row>
    <row r="440" spans="1:8" x14ac:dyDescent="0.2">
      <c r="A440" s="565"/>
      <c r="B440" s="565"/>
      <c r="C440" s="565"/>
      <c r="D440" s="565"/>
      <c r="E440" s="565"/>
      <c r="F440" s="565"/>
      <c r="G440" s="565"/>
      <c r="H440" s="565"/>
    </row>
    <row r="441" spans="1:8" x14ac:dyDescent="0.2">
      <c r="A441" s="565"/>
      <c r="B441" s="565"/>
      <c r="C441" s="565"/>
      <c r="D441" s="565"/>
      <c r="E441" s="565"/>
      <c r="F441" s="565"/>
      <c r="G441" s="565"/>
      <c r="H441" s="565"/>
    </row>
    <row r="442" spans="1:8" x14ac:dyDescent="0.2">
      <c r="A442" s="565"/>
      <c r="B442" s="565"/>
      <c r="C442" s="565"/>
      <c r="D442" s="565"/>
      <c r="E442" s="565"/>
      <c r="F442" s="565"/>
      <c r="G442" s="565"/>
      <c r="H442" s="565"/>
    </row>
    <row r="443" spans="1:8" x14ac:dyDescent="0.2">
      <c r="A443" s="565"/>
      <c r="B443" s="565"/>
      <c r="C443" s="565"/>
      <c r="D443" s="565"/>
      <c r="E443" s="565"/>
      <c r="F443" s="565"/>
      <c r="G443" s="565"/>
      <c r="H443" s="565"/>
    </row>
    <row r="444" spans="1:8" x14ac:dyDescent="0.2">
      <c r="A444" s="565"/>
      <c r="B444" s="565"/>
      <c r="C444" s="565"/>
      <c r="D444" s="565"/>
      <c r="E444" s="565"/>
      <c r="F444" s="565"/>
      <c r="G444" s="565"/>
      <c r="H444" s="565"/>
    </row>
    <row r="445" spans="1:8" x14ac:dyDescent="0.2">
      <c r="A445" s="565"/>
      <c r="B445" s="565"/>
      <c r="C445" s="565"/>
      <c r="D445" s="565"/>
      <c r="E445" s="565"/>
      <c r="F445" s="565"/>
      <c r="G445" s="565"/>
      <c r="H445" s="565"/>
    </row>
    <row r="446" spans="1:8" x14ac:dyDescent="0.2">
      <c r="A446" s="565"/>
      <c r="B446" s="565"/>
      <c r="C446" s="565"/>
      <c r="D446" s="565"/>
      <c r="E446" s="565"/>
      <c r="F446" s="565"/>
      <c r="G446" s="565"/>
      <c r="H446" s="565"/>
    </row>
    <row r="447" spans="1:8" x14ac:dyDescent="0.2">
      <c r="A447" s="565"/>
      <c r="B447" s="565"/>
      <c r="C447" s="565"/>
      <c r="D447" s="565"/>
      <c r="E447" s="565"/>
      <c r="F447" s="565"/>
      <c r="G447" s="565"/>
      <c r="H447" s="565"/>
    </row>
    <row r="448" spans="1:8" x14ac:dyDescent="0.2">
      <c r="A448" s="565"/>
      <c r="B448" s="565"/>
      <c r="C448" s="565"/>
      <c r="D448" s="565"/>
      <c r="E448" s="565"/>
      <c r="F448" s="565"/>
      <c r="G448" s="565"/>
      <c r="H448" s="565"/>
    </row>
    <row r="449" spans="1:8" x14ac:dyDescent="0.2">
      <c r="A449" s="565"/>
      <c r="B449" s="565"/>
      <c r="C449" s="565"/>
      <c r="D449" s="565"/>
      <c r="E449" s="565"/>
      <c r="F449" s="565"/>
      <c r="G449" s="565"/>
      <c r="H449" s="565"/>
    </row>
    <row r="450" spans="1:8" x14ac:dyDescent="0.2">
      <c r="A450" s="565"/>
      <c r="B450" s="565"/>
      <c r="C450" s="565"/>
      <c r="D450" s="565"/>
      <c r="E450" s="565"/>
      <c r="F450" s="565"/>
      <c r="G450" s="565"/>
      <c r="H450" s="565"/>
    </row>
    <row r="451" spans="1:8" x14ac:dyDescent="0.2">
      <c r="A451" s="565"/>
      <c r="B451" s="565"/>
      <c r="C451" s="565"/>
      <c r="D451" s="565"/>
      <c r="E451" s="565"/>
      <c r="F451" s="565"/>
      <c r="G451" s="565"/>
      <c r="H451" s="565"/>
    </row>
    <row r="452" spans="1:8" x14ac:dyDescent="0.2">
      <c r="A452" s="565"/>
      <c r="B452" s="565"/>
      <c r="C452" s="565"/>
      <c r="D452" s="565"/>
      <c r="E452" s="565"/>
      <c r="F452" s="565"/>
      <c r="G452" s="565"/>
      <c r="H452" s="565"/>
    </row>
    <row r="453" spans="1:8" x14ac:dyDescent="0.2">
      <c r="A453" s="565"/>
      <c r="B453" s="565"/>
      <c r="C453" s="565"/>
      <c r="D453" s="565"/>
      <c r="E453" s="565"/>
      <c r="F453" s="565"/>
      <c r="G453" s="565"/>
      <c r="H453" s="565"/>
    </row>
    <row r="454" spans="1:8" x14ac:dyDescent="0.2">
      <c r="A454" s="565"/>
      <c r="B454" s="565"/>
      <c r="C454" s="565"/>
      <c r="D454" s="565"/>
      <c r="E454" s="565"/>
      <c r="F454" s="565"/>
      <c r="G454" s="565"/>
      <c r="H454" s="565"/>
    </row>
    <row r="455" spans="1:8" x14ac:dyDescent="0.2">
      <c r="A455" s="565"/>
      <c r="B455" s="565"/>
      <c r="C455" s="565"/>
      <c r="D455" s="565"/>
      <c r="E455" s="565"/>
      <c r="F455" s="565"/>
      <c r="G455" s="565"/>
      <c r="H455" s="565"/>
    </row>
    <row r="456" spans="1:8" x14ac:dyDescent="0.2">
      <c r="A456" s="565"/>
      <c r="B456" s="565"/>
      <c r="C456" s="565"/>
      <c r="D456" s="565"/>
      <c r="E456" s="565"/>
      <c r="F456" s="565"/>
      <c r="G456" s="565"/>
      <c r="H456" s="565"/>
    </row>
    <row r="457" spans="1:8" x14ac:dyDescent="0.2">
      <c r="A457" s="565"/>
      <c r="B457" s="565"/>
      <c r="C457" s="565"/>
      <c r="D457" s="565"/>
      <c r="E457" s="565"/>
      <c r="F457" s="565"/>
      <c r="G457" s="565"/>
      <c r="H457" s="565"/>
    </row>
    <row r="458" spans="1:8" x14ac:dyDescent="0.2">
      <c r="A458" s="565"/>
      <c r="B458" s="565"/>
      <c r="C458" s="565"/>
      <c r="D458" s="565"/>
      <c r="E458" s="565"/>
      <c r="F458" s="565"/>
      <c r="G458" s="565"/>
      <c r="H458" s="565"/>
    </row>
    <row r="459" spans="1:8" x14ac:dyDescent="0.2">
      <c r="A459" s="565"/>
      <c r="B459" s="565"/>
      <c r="C459" s="565"/>
      <c r="D459" s="565"/>
      <c r="E459" s="565"/>
      <c r="F459" s="565"/>
      <c r="G459" s="565"/>
      <c r="H459" s="565"/>
    </row>
    <row r="460" spans="1:8" x14ac:dyDescent="0.2">
      <c r="A460" s="565"/>
      <c r="B460" s="565"/>
      <c r="C460" s="565"/>
      <c r="D460" s="565"/>
      <c r="E460" s="565"/>
      <c r="F460" s="565"/>
      <c r="G460" s="565"/>
      <c r="H460" s="565"/>
    </row>
    <row r="461" spans="1:8" x14ac:dyDescent="0.2">
      <c r="A461" s="565"/>
      <c r="B461" s="565"/>
      <c r="C461" s="565"/>
      <c r="D461" s="565"/>
      <c r="E461" s="565"/>
      <c r="F461" s="565"/>
      <c r="G461" s="565"/>
      <c r="H461" s="565"/>
    </row>
    <row r="462" spans="1:8" x14ac:dyDescent="0.2">
      <c r="A462" s="565"/>
      <c r="B462" s="565"/>
      <c r="C462" s="565"/>
      <c r="D462" s="565"/>
      <c r="E462" s="565"/>
      <c r="F462" s="565"/>
      <c r="G462" s="565"/>
      <c r="H462" s="565"/>
    </row>
    <row r="463" spans="1:8" x14ac:dyDescent="0.2">
      <c r="A463" s="565"/>
      <c r="B463" s="565"/>
      <c r="C463" s="565"/>
      <c r="D463" s="565"/>
      <c r="E463" s="565"/>
      <c r="F463" s="565"/>
      <c r="G463" s="565"/>
      <c r="H463" s="565"/>
    </row>
    <row r="464" spans="1:8" x14ac:dyDescent="0.2">
      <c r="A464" s="565"/>
      <c r="B464" s="565"/>
      <c r="C464" s="565"/>
      <c r="D464" s="565"/>
      <c r="E464" s="565"/>
      <c r="F464" s="565"/>
      <c r="G464" s="565"/>
      <c r="H464" s="565"/>
    </row>
    <row r="465" spans="1:8" x14ac:dyDescent="0.2">
      <c r="A465" s="565"/>
      <c r="B465" s="565"/>
      <c r="C465" s="565"/>
      <c r="D465" s="565"/>
      <c r="E465" s="565"/>
      <c r="F465" s="565"/>
      <c r="G465" s="565"/>
      <c r="H465" s="565"/>
    </row>
    <row r="466" spans="1:8" x14ac:dyDescent="0.2">
      <c r="A466" s="565"/>
      <c r="B466" s="565"/>
      <c r="C466" s="565"/>
      <c r="D466" s="565"/>
      <c r="E466" s="565"/>
      <c r="F466" s="565"/>
      <c r="G466" s="565"/>
      <c r="H466" s="565"/>
    </row>
    <row r="467" spans="1:8" x14ac:dyDescent="0.2">
      <c r="A467" s="565"/>
      <c r="B467" s="565"/>
      <c r="C467" s="565"/>
      <c r="D467" s="565"/>
      <c r="E467" s="565"/>
      <c r="F467" s="565"/>
      <c r="G467" s="565"/>
      <c r="H467" s="565"/>
    </row>
    <row r="468" spans="1:8" x14ac:dyDescent="0.2">
      <c r="A468" s="565"/>
      <c r="B468" s="565"/>
      <c r="C468" s="565"/>
      <c r="D468" s="565"/>
      <c r="E468" s="565"/>
      <c r="F468" s="565"/>
      <c r="G468" s="565"/>
      <c r="H468" s="565"/>
    </row>
    <row r="469" spans="1:8" x14ac:dyDescent="0.2">
      <c r="A469" s="565"/>
      <c r="B469" s="565"/>
      <c r="C469" s="565"/>
      <c r="D469" s="565"/>
      <c r="E469" s="565"/>
      <c r="F469" s="565"/>
      <c r="G469" s="565"/>
      <c r="H469" s="565"/>
    </row>
    <row r="470" spans="1:8" x14ac:dyDescent="0.2">
      <c r="A470" s="565"/>
      <c r="B470" s="565"/>
      <c r="C470" s="565"/>
      <c r="D470" s="565"/>
      <c r="E470" s="565"/>
      <c r="F470" s="565"/>
      <c r="G470" s="565"/>
      <c r="H470" s="565"/>
    </row>
    <row r="471" spans="1:8" x14ac:dyDescent="0.2">
      <c r="A471" s="565"/>
      <c r="B471" s="565"/>
      <c r="C471" s="565"/>
      <c r="D471" s="565"/>
      <c r="E471" s="565"/>
      <c r="F471" s="565"/>
      <c r="G471" s="565"/>
      <c r="H471" s="565"/>
    </row>
    <row r="472" spans="1:8" x14ac:dyDescent="0.2">
      <c r="A472" s="565"/>
      <c r="B472" s="565"/>
      <c r="C472" s="565"/>
      <c r="D472" s="565"/>
      <c r="E472" s="565"/>
      <c r="F472" s="565"/>
      <c r="G472" s="565"/>
      <c r="H472" s="565"/>
    </row>
    <row r="473" spans="1:8" x14ac:dyDescent="0.2">
      <c r="A473" s="565"/>
      <c r="B473" s="565"/>
      <c r="C473" s="565"/>
      <c r="D473" s="565"/>
      <c r="E473" s="565"/>
      <c r="F473" s="565"/>
      <c r="G473" s="565"/>
      <c r="H473" s="565"/>
    </row>
    <row r="474" spans="1:8" x14ac:dyDescent="0.2">
      <c r="A474" s="565"/>
      <c r="B474" s="565"/>
      <c r="C474" s="565"/>
      <c r="D474" s="565"/>
      <c r="E474" s="565"/>
      <c r="F474" s="565"/>
      <c r="G474" s="565"/>
      <c r="H474" s="565"/>
    </row>
    <row r="475" spans="1:8" x14ac:dyDescent="0.2">
      <c r="A475" s="565"/>
      <c r="B475" s="565"/>
      <c r="C475" s="565"/>
      <c r="D475" s="565"/>
      <c r="E475" s="565"/>
      <c r="F475" s="565"/>
      <c r="G475" s="565"/>
      <c r="H475" s="565"/>
    </row>
    <row r="476" spans="1:8" x14ac:dyDescent="0.2">
      <c r="A476" s="565"/>
      <c r="B476" s="565"/>
      <c r="C476" s="565"/>
      <c r="D476" s="565"/>
      <c r="E476" s="565"/>
      <c r="F476" s="565"/>
      <c r="G476" s="565"/>
      <c r="H476" s="565"/>
    </row>
    <row r="477" spans="1:8" x14ac:dyDescent="0.2">
      <c r="A477" s="565"/>
      <c r="B477" s="565"/>
      <c r="C477" s="565"/>
      <c r="D477" s="565"/>
      <c r="E477" s="565"/>
      <c r="F477" s="565"/>
      <c r="G477" s="565"/>
      <c r="H477" s="565"/>
    </row>
    <row r="478" spans="1:8" x14ac:dyDescent="0.2">
      <c r="A478" s="565"/>
      <c r="B478" s="565"/>
      <c r="C478" s="565"/>
      <c r="D478" s="565"/>
      <c r="E478" s="565"/>
      <c r="F478" s="565"/>
      <c r="G478" s="565"/>
      <c r="H478" s="565"/>
    </row>
    <row r="479" spans="1:8" x14ac:dyDescent="0.2">
      <c r="A479" s="565"/>
      <c r="B479" s="565"/>
      <c r="C479" s="565"/>
      <c r="D479" s="565"/>
      <c r="E479" s="565"/>
      <c r="F479" s="565"/>
      <c r="G479" s="565"/>
      <c r="H479" s="565"/>
    </row>
    <row r="480" spans="1:8" x14ac:dyDescent="0.2">
      <c r="A480" s="565"/>
      <c r="B480" s="565"/>
      <c r="C480" s="565"/>
      <c r="D480" s="565"/>
      <c r="E480" s="565"/>
      <c r="F480" s="565"/>
      <c r="G480" s="565"/>
      <c r="H480" s="565"/>
    </row>
    <row r="481" spans="1:8" x14ac:dyDescent="0.2">
      <c r="A481" s="565"/>
      <c r="B481" s="565"/>
      <c r="C481" s="565"/>
      <c r="D481" s="565"/>
      <c r="E481" s="565"/>
      <c r="F481" s="565"/>
      <c r="G481" s="565"/>
      <c r="H481" s="565"/>
    </row>
    <row r="482" spans="1:8" x14ac:dyDescent="0.2">
      <c r="A482" s="565"/>
      <c r="B482" s="565"/>
      <c r="C482" s="565"/>
      <c r="D482" s="565"/>
      <c r="E482" s="565"/>
      <c r="F482" s="565"/>
      <c r="G482" s="565"/>
      <c r="H482" s="565"/>
    </row>
    <row r="483" spans="1:8" x14ac:dyDescent="0.2">
      <c r="A483" s="565"/>
      <c r="B483" s="565"/>
      <c r="C483" s="565"/>
      <c r="D483" s="565"/>
      <c r="E483" s="565"/>
      <c r="F483" s="565"/>
      <c r="G483" s="565"/>
      <c r="H483" s="565"/>
    </row>
    <row r="484" spans="1:8" x14ac:dyDescent="0.2">
      <c r="A484" s="565"/>
      <c r="B484" s="565"/>
      <c r="C484" s="565"/>
      <c r="D484" s="565"/>
      <c r="E484" s="565"/>
      <c r="F484" s="565"/>
      <c r="G484" s="565"/>
      <c r="H484" s="565"/>
    </row>
    <row r="485" spans="1:8" x14ac:dyDescent="0.2">
      <c r="A485" s="565"/>
      <c r="B485" s="565"/>
      <c r="C485" s="565"/>
      <c r="D485" s="565"/>
      <c r="E485" s="565"/>
      <c r="F485" s="565"/>
      <c r="G485" s="565"/>
      <c r="H485" s="565"/>
    </row>
    <row r="486" spans="1:8" x14ac:dyDescent="0.2">
      <c r="A486" s="565"/>
      <c r="B486" s="565"/>
      <c r="C486" s="565"/>
      <c r="D486" s="565"/>
      <c r="E486" s="565"/>
      <c r="F486" s="565"/>
      <c r="G486" s="565"/>
      <c r="H486" s="565"/>
    </row>
    <row r="487" spans="1:8" x14ac:dyDescent="0.2">
      <c r="A487" s="565"/>
      <c r="B487" s="565"/>
      <c r="C487" s="565"/>
      <c r="D487" s="565"/>
      <c r="E487" s="565"/>
      <c r="F487" s="565"/>
      <c r="G487" s="565"/>
      <c r="H487" s="565"/>
    </row>
    <row r="488" spans="1:8" x14ac:dyDescent="0.2">
      <c r="A488" s="565"/>
      <c r="B488" s="565"/>
      <c r="C488" s="565"/>
      <c r="D488" s="565"/>
      <c r="E488" s="565"/>
      <c r="F488" s="565"/>
      <c r="G488" s="565"/>
      <c r="H488" s="565"/>
    </row>
    <row r="489" spans="1:8" x14ac:dyDescent="0.2">
      <c r="A489" s="565"/>
      <c r="B489" s="565"/>
      <c r="C489" s="565"/>
      <c r="D489" s="565"/>
      <c r="E489" s="565"/>
      <c r="F489" s="565"/>
      <c r="G489" s="565"/>
      <c r="H489" s="565"/>
    </row>
    <row r="490" spans="1:8" x14ac:dyDescent="0.2">
      <c r="A490" s="565"/>
      <c r="B490" s="565"/>
      <c r="C490" s="565"/>
      <c r="D490" s="565"/>
      <c r="E490" s="565"/>
      <c r="F490" s="565"/>
      <c r="G490" s="565"/>
      <c r="H490" s="565"/>
    </row>
    <row r="491" spans="1:8" x14ac:dyDescent="0.2">
      <c r="A491" s="565"/>
      <c r="B491" s="565"/>
      <c r="C491" s="565"/>
      <c r="D491" s="565"/>
      <c r="E491" s="565"/>
      <c r="F491" s="565"/>
      <c r="G491" s="565"/>
      <c r="H491" s="565"/>
    </row>
    <row r="492" spans="1:8" x14ac:dyDescent="0.2">
      <c r="A492" s="565"/>
      <c r="B492" s="565"/>
      <c r="C492" s="565"/>
      <c r="D492" s="565"/>
      <c r="E492" s="565"/>
      <c r="F492" s="565"/>
      <c r="G492" s="565"/>
      <c r="H492" s="565"/>
    </row>
    <row r="493" spans="1:8" x14ac:dyDescent="0.2">
      <c r="A493" s="565"/>
      <c r="B493" s="565"/>
      <c r="C493" s="565"/>
      <c r="D493" s="565"/>
      <c r="E493" s="565"/>
      <c r="F493" s="565"/>
      <c r="G493" s="565"/>
      <c r="H493" s="565"/>
    </row>
    <row r="494" spans="1:8" x14ac:dyDescent="0.2">
      <c r="A494" s="565"/>
      <c r="B494" s="565"/>
      <c r="C494" s="565"/>
      <c r="D494" s="565"/>
      <c r="E494" s="565"/>
      <c r="F494" s="565"/>
      <c r="G494" s="565"/>
      <c r="H494" s="565"/>
    </row>
  </sheetData>
  <sheetProtection password="D8A6" sheet="1" objects="1" scenarios="1"/>
  <mergeCells count="14">
    <mergeCell ref="C4:E4"/>
    <mergeCell ref="A86:G86"/>
    <mergeCell ref="A93:G93"/>
    <mergeCell ref="A33:G33"/>
    <mergeCell ref="A40:G40"/>
    <mergeCell ref="A58:G58"/>
    <mergeCell ref="A70:G70"/>
    <mergeCell ref="A79:G79"/>
    <mergeCell ref="D8:D9"/>
    <mergeCell ref="E8:E9"/>
    <mergeCell ref="A10:G10"/>
    <mergeCell ref="A23:G23"/>
    <mergeCell ref="A15:G15"/>
    <mergeCell ref="A85:B85"/>
  </mergeCells>
  <phoneticPr fontId="0" type="noConversion"/>
  <printOptions horizontalCentered="1"/>
  <pageMargins left="0.25" right="0.27" top="0.25" bottom="0" header="0" footer="0"/>
  <pageSetup scale="75" orientation="portrait" horizontalDpi="1200" verticalDpi="1200" r:id="rId1"/>
  <headerFooter alignWithMargins="0"/>
  <rowBreaks count="1" manualBreakCount="1">
    <brk id="5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7"/>
  <sheetViews>
    <sheetView zoomScale="75" zoomScaleNormal="75" workbookViewId="0">
      <selection activeCell="G32" sqref="G32"/>
    </sheetView>
  </sheetViews>
  <sheetFormatPr defaultRowHeight="15" x14ac:dyDescent="0.2"/>
  <cols>
    <col min="1" max="1" width="19.5546875" style="568" customWidth="1"/>
    <col min="2" max="2" width="23.44140625" style="568" customWidth="1"/>
    <col min="3" max="3" width="23.5546875" style="568" customWidth="1"/>
    <col min="4" max="4" width="12.6640625" style="568" customWidth="1"/>
    <col min="5" max="5" width="12.33203125" style="568" customWidth="1"/>
    <col min="6" max="6" width="8.88671875" style="568" customWidth="1"/>
    <col min="7" max="7" width="10" style="568" customWidth="1"/>
    <col min="8" max="8" width="8.6640625" style="568" customWidth="1"/>
    <col min="9" max="9" width="9.77734375" style="568" customWidth="1"/>
    <col min="10" max="10" width="9.88671875" style="568" customWidth="1"/>
    <col min="11" max="11" width="8.88671875" style="568"/>
    <col min="12" max="12" width="0" style="568" hidden="1" customWidth="1"/>
    <col min="13" max="16384" width="8.88671875" style="568"/>
  </cols>
  <sheetData>
    <row r="1" spans="1:12" x14ac:dyDescent="0.2">
      <c r="A1" s="653" t="s">
        <v>452</v>
      </c>
      <c r="B1" s="654"/>
      <c r="C1" s="654"/>
      <c r="D1" s="654"/>
      <c r="E1" s="654"/>
      <c r="F1" s="654"/>
      <c r="G1" s="654"/>
      <c r="H1" s="654"/>
      <c r="I1" s="654"/>
      <c r="J1" s="654"/>
      <c r="K1" s="446"/>
    </row>
    <row r="2" spans="1:12" x14ac:dyDescent="0.2">
      <c r="A2" s="654" t="s">
        <v>206</v>
      </c>
      <c r="B2" s="654"/>
      <c r="C2" s="654"/>
      <c r="D2" s="654"/>
      <c r="E2" s="654"/>
      <c r="F2" s="654"/>
      <c r="G2" s="654"/>
      <c r="H2" s="654"/>
      <c r="I2" s="654"/>
      <c r="J2" s="654"/>
      <c r="K2" s="446"/>
    </row>
    <row r="3" spans="1:12" ht="9" customHeight="1" x14ac:dyDescent="0.25">
      <c r="A3" s="578"/>
      <c r="B3" s="578"/>
      <c r="C3" s="578"/>
      <c r="D3" s="578"/>
      <c r="E3" s="578"/>
      <c r="F3" s="578"/>
      <c r="G3" s="578"/>
      <c r="H3" s="578"/>
      <c r="I3" s="578"/>
      <c r="J3" s="578"/>
      <c r="K3" s="446"/>
    </row>
    <row r="4" spans="1:12" x14ac:dyDescent="0.2">
      <c r="A4" s="579" t="s">
        <v>0</v>
      </c>
      <c r="B4" s="580">
        <f>+'Dev Cost Budget %(A)'!C4</f>
        <v>0</v>
      </c>
      <c r="C4" s="581"/>
      <c r="F4" s="446"/>
      <c r="G4" s="446"/>
      <c r="H4" s="579" t="s">
        <v>1</v>
      </c>
      <c r="I4" s="582">
        <f>+'Dev Cost Budget %(A)'!G4</f>
        <v>0</v>
      </c>
      <c r="J4" s="581"/>
      <c r="K4" s="446"/>
    </row>
    <row r="5" spans="1:12" ht="9.75" customHeight="1" x14ac:dyDescent="0.2">
      <c r="A5" s="446"/>
      <c r="B5" s="583"/>
      <c r="C5" s="583"/>
      <c r="D5" s="583"/>
      <c r="E5" s="583"/>
      <c r="F5" s="583"/>
      <c r="G5" s="583"/>
      <c r="H5" s="583"/>
      <c r="I5" s="583"/>
      <c r="J5" s="583"/>
      <c r="K5" s="583"/>
    </row>
    <row r="6" spans="1:12" ht="15" customHeight="1" x14ac:dyDescent="0.2">
      <c r="A6" s="584"/>
      <c r="B6" s="585"/>
      <c r="C6" s="585" t="s">
        <v>207</v>
      </c>
      <c r="D6" s="585" t="s">
        <v>208</v>
      </c>
      <c r="E6" s="585" t="s">
        <v>209</v>
      </c>
      <c r="F6" s="585" t="s">
        <v>23</v>
      </c>
      <c r="G6" s="651" t="s">
        <v>210</v>
      </c>
      <c r="H6" s="652"/>
      <c r="I6" s="651" t="s">
        <v>211</v>
      </c>
      <c r="J6" s="652"/>
      <c r="K6" s="583"/>
    </row>
    <row r="7" spans="1:12" ht="15" customHeight="1" x14ac:dyDescent="0.2">
      <c r="A7" s="586" t="s">
        <v>212</v>
      </c>
      <c r="B7" s="587" t="s">
        <v>213</v>
      </c>
      <c r="C7" s="587" t="s">
        <v>214</v>
      </c>
      <c r="D7" s="587" t="s">
        <v>101</v>
      </c>
      <c r="E7" s="587" t="s">
        <v>101</v>
      </c>
      <c r="F7" s="587" t="s">
        <v>215</v>
      </c>
      <c r="G7" s="588" t="s">
        <v>101</v>
      </c>
      <c r="H7" s="589" t="s">
        <v>216</v>
      </c>
      <c r="I7" s="588" t="s">
        <v>217</v>
      </c>
      <c r="J7" s="589" t="s">
        <v>218</v>
      </c>
      <c r="K7" s="583"/>
    </row>
    <row r="8" spans="1:12" ht="24.75" customHeight="1" x14ac:dyDescent="0.2">
      <c r="A8" s="447" t="s">
        <v>219</v>
      </c>
      <c r="B8" s="590"/>
      <c r="C8" s="590"/>
      <c r="D8" s="590"/>
      <c r="E8" s="590"/>
      <c r="F8" s="591"/>
      <c r="G8" s="590"/>
      <c r="H8" s="590"/>
      <c r="I8" s="590"/>
      <c r="J8" s="590"/>
      <c r="K8" s="446"/>
    </row>
    <row r="9" spans="1:12" ht="24.75" customHeight="1" x14ac:dyDescent="0.2">
      <c r="A9" s="447" t="s">
        <v>220</v>
      </c>
      <c r="B9" s="590"/>
      <c r="C9" s="590"/>
      <c r="D9" s="590"/>
      <c r="E9" s="590"/>
      <c r="F9" s="591"/>
      <c r="G9" s="590"/>
      <c r="H9" s="590"/>
      <c r="I9" s="590"/>
      <c r="J9" s="590"/>
      <c r="K9" s="446"/>
    </row>
    <row r="10" spans="1:12" ht="24.75" customHeight="1" x14ac:dyDescent="0.2">
      <c r="A10" s="447" t="s">
        <v>229</v>
      </c>
      <c r="B10" s="590"/>
      <c r="C10" s="590"/>
      <c r="D10" s="590"/>
      <c r="E10" s="590"/>
      <c r="F10" s="590"/>
      <c r="G10" s="590"/>
      <c r="H10" s="590"/>
      <c r="I10" s="590"/>
      <c r="J10" s="590"/>
      <c r="K10" s="446"/>
    </row>
    <row r="11" spans="1:12" ht="24.75" customHeight="1" x14ac:dyDescent="0.2">
      <c r="A11" s="447" t="s">
        <v>221</v>
      </c>
      <c r="B11" s="590"/>
      <c r="C11" s="590"/>
      <c r="D11" s="590"/>
      <c r="E11" s="590"/>
      <c r="F11" s="590"/>
      <c r="G11" s="590"/>
      <c r="H11" s="590"/>
      <c r="I11" s="590"/>
      <c r="J11" s="590"/>
      <c r="K11" s="446"/>
    </row>
    <row r="12" spans="1:12" ht="24.75" customHeight="1" x14ac:dyDescent="0.2">
      <c r="A12" s="447" t="s">
        <v>221</v>
      </c>
      <c r="B12" s="590"/>
      <c r="C12" s="590"/>
      <c r="D12" s="590"/>
      <c r="E12" s="590"/>
      <c r="F12" s="590"/>
      <c r="G12" s="590"/>
      <c r="H12" s="590"/>
      <c r="I12" s="590"/>
      <c r="J12" s="590"/>
      <c r="K12" s="446"/>
    </row>
    <row r="13" spans="1:12" ht="24.75" customHeight="1" x14ac:dyDescent="0.2">
      <c r="A13" s="447" t="s">
        <v>230</v>
      </c>
      <c r="B13" s="590"/>
      <c r="C13" s="590"/>
      <c r="D13" s="590"/>
      <c r="E13" s="590"/>
      <c r="F13" s="590"/>
      <c r="G13" s="590"/>
      <c r="H13" s="590"/>
      <c r="I13" s="590"/>
      <c r="J13" s="590"/>
      <c r="K13" s="446"/>
    </row>
    <row r="14" spans="1:12" ht="24.75" customHeight="1" x14ac:dyDescent="0.2">
      <c r="A14" s="447" t="s">
        <v>230</v>
      </c>
      <c r="B14" s="590"/>
      <c r="C14" s="590"/>
      <c r="D14" s="590"/>
      <c r="E14" s="590"/>
      <c r="F14" s="590"/>
      <c r="G14" s="590"/>
      <c r="H14" s="590"/>
      <c r="I14" s="590"/>
      <c r="J14" s="590"/>
      <c r="K14" s="446"/>
      <c r="L14" s="592" t="s">
        <v>321</v>
      </c>
    </row>
    <row r="15" spans="1:12" ht="24.75" customHeight="1" x14ac:dyDescent="0.2">
      <c r="A15" s="447" t="s">
        <v>224</v>
      </c>
      <c r="B15" s="590"/>
      <c r="C15" s="590"/>
      <c r="D15" s="590"/>
      <c r="E15" s="590"/>
      <c r="F15" s="593"/>
      <c r="G15" s="590"/>
      <c r="H15" s="590"/>
      <c r="I15" s="590"/>
      <c r="J15" s="590"/>
      <c r="K15" s="446"/>
      <c r="L15" s="592" t="s">
        <v>322</v>
      </c>
    </row>
    <row r="16" spans="1:12" ht="24.75" customHeight="1" x14ac:dyDescent="0.2">
      <c r="A16" s="590"/>
      <c r="B16" s="594"/>
      <c r="C16" s="594" t="s">
        <v>222</v>
      </c>
      <c r="D16" s="448">
        <f>SUM(D8:D15)</f>
        <v>0</v>
      </c>
      <c r="E16" s="448">
        <f>SUM(E8:E15)</f>
        <v>0</v>
      </c>
      <c r="F16" s="590"/>
      <c r="G16" s="590"/>
      <c r="H16" s="590"/>
      <c r="I16" s="590"/>
      <c r="J16" s="590"/>
      <c r="K16" s="446"/>
    </row>
    <row r="17" spans="1:11" ht="24.75" customHeight="1" x14ac:dyDescent="0.2">
      <c r="A17" s="590"/>
      <c r="B17" s="590"/>
      <c r="C17" s="590"/>
      <c r="D17" s="590"/>
      <c r="E17" s="590"/>
      <c r="F17" s="590"/>
      <c r="G17" s="590"/>
      <c r="H17" s="590"/>
      <c r="I17" s="590"/>
      <c r="J17" s="590"/>
      <c r="K17" s="446"/>
    </row>
    <row r="18" spans="1:11" ht="24.75" customHeight="1" x14ac:dyDescent="0.2">
      <c r="A18" s="447" t="s">
        <v>223</v>
      </c>
      <c r="B18" s="590"/>
      <c r="C18" s="590"/>
      <c r="D18" s="590" t="s">
        <v>455</v>
      </c>
      <c r="E18" s="590"/>
      <c r="F18" s="590"/>
      <c r="G18" s="590"/>
      <c r="H18" s="590"/>
      <c r="I18" s="590"/>
      <c r="J18" s="590"/>
      <c r="K18" s="446"/>
    </row>
    <row r="19" spans="1:11" ht="24.75" customHeight="1" x14ac:dyDescent="0.2">
      <c r="A19" s="447" t="s">
        <v>223</v>
      </c>
      <c r="B19" s="590"/>
      <c r="C19" s="590"/>
      <c r="D19" s="590"/>
      <c r="E19" s="590"/>
      <c r="F19" s="590"/>
      <c r="G19" s="590"/>
      <c r="H19" s="590"/>
      <c r="I19" s="590"/>
      <c r="J19" s="590"/>
      <c r="K19" s="446"/>
    </row>
    <row r="20" spans="1:11" ht="24.75" customHeight="1" x14ac:dyDescent="0.2">
      <c r="A20" s="447" t="s">
        <v>404</v>
      </c>
      <c r="B20" s="590"/>
      <c r="C20" s="590"/>
      <c r="D20" s="590"/>
      <c r="E20" s="590"/>
      <c r="F20" s="590"/>
      <c r="G20" s="590"/>
      <c r="H20" s="590"/>
      <c r="I20" s="590"/>
      <c r="J20" s="590"/>
      <c r="K20" s="446"/>
    </row>
    <row r="21" spans="1:11" ht="24.75" customHeight="1" x14ac:dyDescent="0.2">
      <c r="A21" s="590"/>
      <c r="B21" s="590"/>
      <c r="C21" s="590"/>
      <c r="D21" s="590"/>
      <c r="E21" s="590"/>
      <c r="F21" s="590"/>
      <c r="G21" s="590"/>
      <c r="H21" s="590"/>
      <c r="I21" s="590"/>
      <c r="J21" s="590"/>
      <c r="K21" s="446"/>
    </row>
    <row r="22" spans="1:11" ht="24.75" customHeight="1" x14ac:dyDescent="0.2">
      <c r="A22" s="590"/>
      <c r="B22" s="594"/>
      <c r="C22" s="594" t="s">
        <v>225</v>
      </c>
      <c r="D22" s="448" t="e">
        <f>+D16+D18+D19+D20</f>
        <v>#VALUE!</v>
      </c>
      <c r="E22" s="448">
        <f>+E16+E18+E19+E20</f>
        <v>0</v>
      </c>
      <c r="F22" s="590"/>
      <c r="G22" s="590"/>
      <c r="H22" s="590"/>
      <c r="I22" s="590"/>
      <c r="J22" s="590"/>
      <c r="K22" s="446"/>
    </row>
    <row r="23" spans="1:11" x14ac:dyDescent="0.2">
      <c r="A23" s="579"/>
      <c r="B23" s="446"/>
      <c r="C23" s="446"/>
      <c r="D23" s="446"/>
      <c r="E23" s="655" t="s">
        <v>348</v>
      </c>
      <c r="F23" s="655"/>
      <c r="G23" s="655"/>
      <c r="H23" s="446"/>
      <c r="I23" s="446"/>
      <c r="J23" s="446"/>
      <c r="K23" s="446"/>
    </row>
    <row r="24" spans="1:11" x14ac:dyDescent="0.2">
      <c r="A24" s="579"/>
      <c r="B24" s="446"/>
      <c r="C24" s="446"/>
      <c r="D24" s="446"/>
      <c r="E24" s="595"/>
      <c r="F24" s="596" t="s">
        <v>102</v>
      </c>
      <c r="G24" s="596" t="s">
        <v>101</v>
      </c>
      <c r="H24" s="446"/>
      <c r="I24" s="446"/>
      <c r="J24" s="446"/>
      <c r="K24" s="446"/>
    </row>
    <row r="25" spans="1:11" x14ac:dyDescent="0.2">
      <c r="A25" s="446"/>
      <c r="B25" s="446"/>
      <c r="C25" s="446"/>
      <c r="D25" s="446"/>
      <c r="E25" s="597" t="s">
        <v>343</v>
      </c>
      <c r="F25" s="597"/>
      <c r="G25" s="597"/>
      <c r="H25" s="446"/>
      <c r="I25" s="446"/>
      <c r="J25" s="446"/>
      <c r="K25" s="446"/>
    </row>
    <row r="26" spans="1:11" x14ac:dyDescent="0.2">
      <c r="A26" s="446" t="s">
        <v>226</v>
      </c>
      <c r="B26" s="446"/>
      <c r="C26" s="446"/>
      <c r="D26" s="446"/>
      <c r="E26" s="597" t="s">
        <v>344</v>
      </c>
      <c r="F26" s="597"/>
      <c r="G26" s="597"/>
      <c r="H26" s="446"/>
      <c r="I26" s="446"/>
      <c r="J26" s="446"/>
      <c r="K26" s="446"/>
    </row>
    <row r="27" spans="1:11" x14ac:dyDescent="0.2">
      <c r="A27" s="446"/>
      <c r="B27" s="446"/>
      <c r="C27" s="598"/>
      <c r="D27" s="446"/>
      <c r="E27" s="597" t="s">
        <v>345</v>
      </c>
      <c r="F27" s="597"/>
      <c r="G27" s="597"/>
      <c r="H27" s="446"/>
      <c r="I27" s="446"/>
      <c r="J27" s="446"/>
      <c r="K27" s="446"/>
    </row>
    <row r="28" spans="1:11" x14ac:dyDescent="0.2">
      <c r="A28" s="599" t="s">
        <v>400</v>
      </c>
      <c r="B28" s="600"/>
      <c r="C28" s="599" t="s">
        <v>402</v>
      </c>
      <c r="D28" s="446"/>
      <c r="E28" s="597" t="s">
        <v>346</v>
      </c>
      <c r="F28" s="597"/>
      <c r="G28" s="597"/>
      <c r="H28" s="446"/>
      <c r="I28" s="446"/>
      <c r="J28" s="446"/>
      <c r="K28" s="446"/>
    </row>
    <row r="29" spans="1:11" s="599" customFormat="1" ht="12.75" x14ac:dyDescent="0.2">
      <c r="A29" s="599" t="s">
        <v>401</v>
      </c>
      <c r="B29" s="601"/>
      <c r="C29" s="602" t="s">
        <v>403</v>
      </c>
      <c r="E29" s="603" t="s">
        <v>347</v>
      </c>
      <c r="F29" s="603"/>
      <c r="G29" s="603"/>
    </row>
    <row r="30" spans="1:11" ht="15.75" customHeight="1" x14ac:dyDescent="0.2">
      <c r="C30" s="604"/>
      <c r="D30" s="605"/>
      <c r="F30" s="606" t="s">
        <v>399</v>
      </c>
      <c r="G30" s="597"/>
      <c r="H30" s="446"/>
      <c r="I30" s="446"/>
      <c r="J30" s="446"/>
      <c r="K30" s="446"/>
    </row>
    <row r="31" spans="1:11" x14ac:dyDescent="0.2">
      <c r="A31" s="599" t="s">
        <v>410</v>
      </c>
      <c r="B31" s="446"/>
      <c r="C31" s="446"/>
      <c r="D31" s="446"/>
      <c r="E31" s="446"/>
      <c r="F31" s="446"/>
      <c r="G31" s="446"/>
      <c r="H31" s="446"/>
      <c r="I31" s="446"/>
      <c r="J31" s="446"/>
      <c r="K31" s="446"/>
    </row>
    <row r="32" spans="1:11" x14ac:dyDescent="0.2">
      <c r="C32" s="599"/>
      <c r="D32" s="599"/>
      <c r="E32" s="599"/>
      <c r="F32" s="606" t="s">
        <v>405</v>
      </c>
      <c r="G32" s="629"/>
    </row>
    <row r="33" spans="3:7" x14ac:dyDescent="0.2">
      <c r="C33" s="599"/>
      <c r="D33" s="599"/>
      <c r="E33" s="599"/>
      <c r="F33" s="606" t="s">
        <v>406</v>
      </c>
      <c r="G33" s="630"/>
    </row>
    <row r="34" spans="3:7" x14ac:dyDescent="0.2">
      <c r="C34" s="599"/>
      <c r="D34" s="599"/>
      <c r="E34" s="599"/>
      <c r="F34" s="606" t="s">
        <v>407</v>
      </c>
      <c r="G34" s="599">
        <f>G32*G33</f>
        <v>0</v>
      </c>
    </row>
    <row r="35" spans="3:7" x14ac:dyDescent="0.2">
      <c r="C35" s="599"/>
      <c r="D35" s="599"/>
      <c r="E35" s="599"/>
      <c r="F35" s="606" t="s">
        <v>408</v>
      </c>
      <c r="G35" s="607">
        <v>0</v>
      </c>
    </row>
    <row r="36" spans="3:7" x14ac:dyDescent="0.2">
      <c r="C36" s="599"/>
      <c r="D36" s="599"/>
      <c r="E36" s="599"/>
      <c r="F36" s="606" t="s">
        <v>409</v>
      </c>
      <c r="G36" s="599">
        <f>G34*G35</f>
        <v>0</v>
      </c>
    </row>
    <row r="37" spans="3:7" x14ac:dyDescent="0.2">
      <c r="C37" s="599"/>
      <c r="D37" s="599"/>
      <c r="E37" s="599"/>
      <c r="F37" s="599"/>
      <c r="G37" s="599"/>
    </row>
    <row r="38" spans="3:7" x14ac:dyDescent="0.2">
      <c r="C38" s="599"/>
      <c r="D38" s="599"/>
      <c r="E38" s="599"/>
      <c r="F38" s="599"/>
      <c r="G38" s="599"/>
    </row>
    <row r="39" spans="3:7" x14ac:dyDescent="0.2">
      <c r="C39" s="599"/>
      <c r="D39" s="599"/>
      <c r="E39" s="599"/>
      <c r="F39" s="599"/>
      <c r="G39" s="599"/>
    </row>
    <row r="40" spans="3:7" x14ac:dyDescent="0.2">
      <c r="C40" s="599"/>
      <c r="D40" s="599"/>
      <c r="E40" s="599"/>
      <c r="F40" s="599"/>
      <c r="G40" s="599"/>
    </row>
    <row r="41" spans="3:7" x14ac:dyDescent="0.2">
      <c r="C41" s="599"/>
      <c r="D41" s="599"/>
      <c r="E41" s="599"/>
      <c r="F41" s="599"/>
      <c r="G41" s="599"/>
    </row>
    <row r="42" spans="3:7" x14ac:dyDescent="0.2">
      <c r="C42" s="599"/>
      <c r="D42" s="599"/>
      <c r="E42" s="599"/>
      <c r="F42" s="599"/>
      <c r="G42" s="599"/>
    </row>
    <row r="43" spans="3:7" x14ac:dyDescent="0.2">
      <c r="C43" s="599"/>
      <c r="D43" s="599"/>
      <c r="E43" s="599"/>
      <c r="F43" s="599"/>
      <c r="G43" s="599"/>
    </row>
    <row r="44" spans="3:7" x14ac:dyDescent="0.2">
      <c r="C44" s="599"/>
      <c r="D44" s="599"/>
      <c r="E44" s="599"/>
      <c r="F44" s="599"/>
      <c r="G44" s="599"/>
    </row>
    <row r="45" spans="3:7" x14ac:dyDescent="0.2">
      <c r="C45" s="599"/>
      <c r="D45" s="599"/>
      <c r="E45" s="599"/>
      <c r="F45" s="599"/>
      <c r="G45" s="599"/>
    </row>
    <row r="46" spans="3:7" x14ac:dyDescent="0.2">
      <c r="C46" s="599"/>
      <c r="D46" s="599"/>
      <c r="E46" s="599"/>
      <c r="F46" s="599"/>
      <c r="G46" s="599"/>
    </row>
    <row r="47" spans="3:7" x14ac:dyDescent="0.2">
      <c r="C47" s="599"/>
      <c r="D47" s="599"/>
      <c r="E47" s="599"/>
      <c r="F47" s="599"/>
      <c r="G47" s="599"/>
    </row>
  </sheetData>
  <sheetProtection password="D8A6" sheet="1" objects="1" scenarios="1"/>
  <mergeCells count="5">
    <mergeCell ref="G6:H6"/>
    <mergeCell ref="I6:J6"/>
    <mergeCell ref="A1:J1"/>
    <mergeCell ref="A2:J2"/>
    <mergeCell ref="E23:G23"/>
  </mergeCells>
  <phoneticPr fontId="0" type="noConversion"/>
  <dataValidations disablePrompts="1" count="1">
    <dataValidation type="list" allowBlank="1" showInputMessage="1" showErrorMessage="1" sqref="C27">
      <formula1>$L$14:$L$15</formula1>
    </dataValidation>
  </dataValidations>
  <pageMargins left="0.25" right="0.25" top="0.5" bottom="0.75" header="0.5" footer="0.5"/>
  <pageSetup scale="75" orientation="landscape" r:id="rId1"/>
  <headerFooter alignWithMargins="0">
    <oddFooter>&amp;LRevised 11/2015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>
    <pageSetUpPr fitToPage="1"/>
  </sheetPr>
  <dimension ref="A1:T92"/>
  <sheetViews>
    <sheetView showGridLines="0" view="pageLayout" zoomScale="80" zoomScaleNormal="75" zoomScalePageLayoutView="80" workbookViewId="0">
      <selection activeCell="G71" sqref="G71"/>
    </sheetView>
  </sheetViews>
  <sheetFormatPr defaultColWidth="9.77734375" defaultRowHeight="15" x14ac:dyDescent="0.2"/>
  <cols>
    <col min="1" max="1" width="28.88671875" style="66" customWidth="1"/>
    <col min="2" max="3" width="9.6640625" style="66" customWidth="1"/>
    <col min="4" max="5" width="9.44140625" style="66" customWidth="1"/>
    <col min="6" max="6" width="9.33203125" style="66" customWidth="1"/>
    <col min="7" max="7" width="10.6640625" style="66" customWidth="1"/>
    <col min="8" max="8" width="9.6640625" style="66" customWidth="1"/>
    <col min="9" max="9" width="8.44140625" style="66" customWidth="1"/>
    <col min="10" max="10" width="8.6640625" style="66" customWidth="1"/>
    <col min="11" max="11" width="10.109375" style="66" customWidth="1"/>
    <col min="12" max="12" width="8.44140625" style="66" customWidth="1"/>
    <col min="13" max="13" width="9.77734375" style="66"/>
    <col min="14" max="14" width="4.44140625" style="66" customWidth="1"/>
    <col min="15" max="15" width="11.33203125" style="66" customWidth="1"/>
    <col min="16" max="16" width="20.6640625" style="66" customWidth="1"/>
    <col min="17" max="17" width="1.77734375" style="66" hidden="1" customWidth="1"/>
    <col min="18" max="18" width="6.6640625" style="66" customWidth="1"/>
    <col min="19" max="19" width="8.21875" style="66" customWidth="1"/>
    <col min="20" max="16384" width="9.77734375" style="66"/>
  </cols>
  <sheetData>
    <row r="1" spans="1:19" ht="15.75" x14ac:dyDescent="0.2">
      <c r="A1" s="5" t="s">
        <v>452</v>
      </c>
      <c r="B1" s="4"/>
      <c r="C1" s="4"/>
      <c r="D1" s="63"/>
      <c r="E1" s="63"/>
      <c r="F1" s="64"/>
      <c r="G1" s="64"/>
      <c r="H1" s="64"/>
      <c r="I1" s="64"/>
      <c r="J1" s="64"/>
      <c r="K1" s="65"/>
      <c r="L1" s="25"/>
      <c r="M1" s="25"/>
      <c r="N1" s="25"/>
      <c r="O1" s="25"/>
      <c r="P1" s="25"/>
      <c r="Q1" s="25"/>
      <c r="R1" s="25"/>
      <c r="S1" s="65"/>
    </row>
    <row r="2" spans="1:19" ht="15.75" x14ac:dyDescent="0.2">
      <c r="A2" s="5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25"/>
      <c r="L2" s="25"/>
      <c r="M2" s="25"/>
      <c r="N2" s="25"/>
      <c r="O2" s="25"/>
      <c r="P2" s="25"/>
      <c r="Q2" s="25"/>
      <c r="R2" s="25"/>
      <c r="S2" s="65"/>
    </row>
    <row r="3" spans="1:19" ht="25.5" customHeight="1" x14ac:dyDescent="0.2">
      <c r="A3" s="369" t="s">
        <v>0</v>
      </c>
      <c r="B3" s="370">
        <f>+'Dev Cost Budget %(A)'!C4</f>
        <v>0</v>
      </c>
      <c r="C3" s="68"/>
      <c r="D3" s="68"/>
      <c r="E3" s="68"/>
      <c r="F3" s="371" t="s">
        <v>1</v>
      </c>
      <c r="G3" s="456">
        <f>'Sources of Funds (A-1)'!I4</f>
        <v>0</v>
      </c>
      <c r="H3" s="64"/>
      <c r="I3" s="64"/>
      <c r="J3" s="64"/>
      <c r="K3" s="25"/>
      <c r="L3" s="25"/>
      <c r="M3" s="25"/>
      <c r="N3" s="25"/>
      <c r="O3" s="25"/>
      <c r="P3" s="25"/>
      <c r="Q3" s="25"/>
      <c r="R3" s="25"/>
      <c r="S3" s="65"/>
    </row>
    <row r="4" spans="1:19" ht="12" customHeight="1" thickBot="1" x14ac:dyDescent="0.25">
      <c r="A4" s="25"/>
      <c r="B4" s="69"/>
      <c r="C4" s="69"/>
      <c r="D4" s="69"/>
      <c r="E4" s="69"/>
      <c r="F4" s="69"/>
      <c r="G4" s="69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6.5" thickTop="1" x14ac:dyDescent="0.2">
      <c r="A5" s="70" t="s">
        <v>37</v>
      </c>
      <c r="B5" s="400" t="s">
        <v>386</v>
      </c>
      <c r="C5" s="71"/>
      <c r="D5" s="71"/>
      <c r="E5" s="71"/>
      <c r="F5" s="71"/>
      <c r="G5" s="72"/>
      <c r="H5" s="2"/>
      <c r="I5" s="25"/>
      <c r="J5" s="25"/>
      <c r="K5" s="25"/>
      <c r="L5" s="25"/>
      <c r="M5" s="25"/>
      <c r="N5" s="25"/>
      <c r="O5" s="25"/>
      <c r="P5" s="25"/>
      <c r="Q5" s="25"/>
      <c r="R5" s="25"/>
      <c r="S5" s="65"/>
    </row>
    <row r="6" spans="1:19" ht="15.75" thickBot="1" x14ac:dyDescent="0.25">
      <c r="A6" s="46" t="s">
        <v>38</v>
      </c>
      <c r="B6" s="47" t="s">
        <v>39</v>
      </c>
      <c r="C6" s="21" t="s">
        <v>40</v>
      </c>
      <c r="D6" s="21" t="s">
        <v>41</v>
      </c>
      <c r="E6" s="21" t="s">
        <v>42</v>
      </c>
      <c r="F6" s="21" t="s">
        <v>152</v>
      </c>
      <c r="G6" s="24" t="s">
        <v>151</v>
      </c>
      <c r="H6" s="2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5.75" thickTop="1" x14ac:dyDescent="0.2">
      <c r="A7" s="377" t="s">
        <v>376</v>
      </c>
      <c r="B7" s="346"/>
      <c r="C7" s="347"/>
      <c r="D7" s="347" t="s">
        <v>17</v>
      </c>
      <c r="E7" s="347"/>
      <c r="F7" s="347"/>
      <c r="G7" s="418">
        <f>+(B7*B8)+(C7+C8)+(D7*D8)+(E7*E8)+(F7*F8)</f>
        <v>0</v>
      </c>
      <c r="H7" s="2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x14ac:dyDescent="0.2">
      <c r="A8" s="43" t="s">
        <v>43</v>
      </c>
      <c r="B8" s="348"/>
      <c r="C8" s="349"/>
      <c r="D8" s="349" t="s">
        <v>17</v>
      </c>
      <c r="E8" s="349"/>
      <c r="F8" s="349"/>
      <c r="G8" s="353">
        <f>SUM(B8:F8)</f>
        <v>0</v>
      </c>
      <c r="H8" s="2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8" x14ac:dyDescent="0.2">
      <c r="A9" s="40" t="s">
        <v>183</v>
      </c>
      <c r="B9" s="348"/>
      <c r="C9" s="349"/>
      <c r="D9" s="349" t="s">
        <v>17</v>
      </c>
      <c r="E9" s="349"/>
      <c r="F9" s="349"/>
      <c r="G9" s="101" t="s">
        <v>17</v>
      </c>
      <c r="H9" s="2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">
      <c r="A10" s="100" t="s">
        <v>205</v>
      </c>
      <c r="B10" s="350"/>
      <c r="C10" s="351"/>
      <c r="D10" s="351" t="s">
        <v>17</v>
      </c>
      <c r="E10" s="351"/>
      <c r="F10" s="351"/>
      <c r="G10" s="101" t="s">
        <v>17</v>
      </c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">
      <c r="A11" s="41" t="s">
        <v>149</v>
      </c>
      <c r="B11" s="352">
        <f>B9-B10</f>
        <v>0</v>
      </c>
      <c r="C11" s="352">
        <f>C9-C10</f>
        <v>0</v>
      </c>
      <c r="D11" s="352">
        <f>D9-D10</f>
        <v>0</v>
      </c>
      <c r="E11" s="352">
        <f>E9-E10</f>
        <v>0</v>
      </c>
      <c r="F11" s="352">
        <f>F9-F10</f>
        <v>0</v>
      </c>
      <c r="G11" s="101" t="s">
        <v>17</v>
      </c>
      <c r="H11" s="2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">
      <c r="A12" s="41" t="s">
        <v>150</v>
      </c>
      <c r="B12" s="352">
        <f>(B8*B11)*12</f>
        <v>0</v>
      </c>
      <c r="C12" s="352">
        <f>(C8*C11)*12</f>
        <v>0</v>
      </c>
      <c r="D12" s="352">
        <f>(D8*D11)*12</f>
        <v>0</v>
      </c>
      <c r="E12" s="352">
        <f>(E8*E11)*12</f>
        <v>0</v>
      </c>
      <c r="F12" s="352">
        <f>(F8*F11)*12</f>
        <v>0</v>
      </c>
      <c r="G12" s="354">
        <f>SUM(B12:F12)</f>
        <v>0</v>
      </c>
      <c r="H12" s="2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15.75" customHeight="1" thickBot="1" x14ac:dyDescent="0.25">
      <c r="A13" s="42" t="s">
        <v>204</v>
      </c>
      <c r="B13" s="656">
        <v>7.0000000000000007E-2</v>
      </c>
      <c r="C13" s="657"/>
      <c r="D13" s="657"/>
      <c r="E13" s="657"/>
      <c r="F13" s="657"/>
      <c r="G13" s="658"/>
      <c r="H13" s="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12" customHeight="1" thickTop="1" thickBot="1" x14ac:dyDescent="0.25">
      <c r="A14" s="57" t="s">
        <v>17</v>
      </c>
      <c r="B14" s="51"/>
      <c r="C14" s="73"/>
      <c r="D14" s="23"/>
      <c r="E14" s="23"/>
      <c r="F14" s="23"/>
      <c r="G14" s="29"/>
      <c r="H14" s="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15.75" customHeight="1" thickTop="1" x14ac:dyDescent="0.2">
      <c r="A15" s="70" t="s">
        <v>45</v>
      </c>
      <c r="B15" s="400" t="s">
        <v>387</v>
      </c>
      <c r="C15" s="71"/>
      <c r="D15" s="71"/>
      <c r="E15" s="71"/>
      <c r="F15" s="71"/>
      <c r="G15" s="72"/>
      <c r="H15" s="2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5.75" customHeight="1" thickBot="1" x14ac:dyDescent="0.25">
      <c r="A16" s="46" t="s">
        <v>38</v>
      </c>
      <c r="B16" s="47" t="s">
        <v>39</v>
      </c>
      <c r="C16" s="21" t="s">
        <v>40</v>
      </c>
      <c r="D16" s="21" t="s">
        <v>41</v>
      </c>
      <c r="E16" s="21" t="s">
        <v>42</v>
      </c>
      <c r="F16" s="21" t="s">
        <v>152</v>
      </c>
      <c r="G16" s="24" t="s">
        <v>151</v>
      </c>
      <c r="H16" s="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15.75" customHeight="1" thickTop="1" x14ac:dyDescent="0.2">
      <c r="A17" s="216" t="s">
        <v>376</v>
      </c>
      <c r="B17" s="346">
        <v>0</v>
      </c>
      <c r="C17" s="347">
        <v>0</v>
      </c>
      <c r="D17" s="347" t="s">
        <v>17</v>
      </c>
      <c r="E17" s="347"/>
      <c r="F17" s="347">
        <v>0</v>
      </c>
      <c r="G17" s="418">
        <f>+(B17*B18)+(C17*C18)+(D17*D18)+(E17*E18)+(F17*F18)</f>
        <v>0</v>
      </c>
      <c r="H17" s="2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5.75" customHeight="1" x14ac:dyDescent="0.2">
      <c r="A18" s="43" t="s">
        <v>43</v>
      </c>
      <c r="B18" s="348">
        <v>0</v>
      </c>
      <c r="C18" s="349">
        <v>0</v>
      </c>
      <c r="D18" s="349" t="s">
        <v>17</v>
      </c>
      <c r="E18" s="349"/>
      <c r="F18" s="349">
        <v>0</v>
      </c>
      <c r="G18" s="353">
        <f>SUM(B18:F18)</f>
        <v>0</v>
      </c>
      <c r="H18" s="2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5.75" customHeight="1" x14ac:dyDescent="0.2">
      <c r="A19" s="40" t="s">
        <v>183</v>
      </c>
      <c r="B19" s="348">
        <v>0</v>
      </c>
      <c r="C19" s="349">
        <v>0</v>
      </c>
      <c r="D19" s="349" t="s">
        <v>17</v>
      </c>
      <c r="E19" s="349"/>
      <c r="F19" s="349">
        <v>0</v>
      </c>
      <c r="G19" s="101" t="s">
        <v>17</v>
      </c>
      <c r="H19" s="2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5.75" customHeight="1" x14ac:dyDescent="0.2">
      <c r="A20" s="100" t="s">
        <v>205</v>
      </c>
      <c r="B20" s="350">
        <v>0</v>
      </c>
      <c r="C20" s="351">
        <v>0</v>
      </c>
      <c r="D20" s="351"/>
      <c r="E20" s="351"/>
      <c r="F20" s="351">
        <v>0</v>
      </c>
      <c r="G20" s="101" t="s">
        <v>17</v>
      </c>
      <c r="H20" s="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5.75" customHeight="1" x14ac:dyDescent="0.2">
      <c r="A21" s="41" t="s">
        <v>149</v>
      </c>
      <c r="B21" s="352">
        <f>B19-B20</f>
        <v>0</v>
      </c>
      <c r="C21" s="352">
        <f>C19-C20</f>
        <v>0</v>
      </c>
      <c r="D21" s="352">
        <f>D19-D20</f>
        <v>0</v>
      </c>
      <c r="E21" s="352">
        <f>E19-E20</f>
        <v>0</v>
      </c>
      <c r="F21" s="352">
        <f>F19-F20</f>
        <v>0</v>
      </c>
      <c r="G21" s="101" t="s">
        <v>17</v>
      </c>
      <c r="H21" s="2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5.75" customHeight="1" x14ac:dyDescent="0.2">
      <c r="A22" s="41" t="s">
        <v>150</v>
      </c>
      <c r="B22" s="352">
        <f>(B18*B21)*12</f>
        <v>0</v>
      </c>
      <c r="C22" s="352">
        <f>(C18*C21)*12</f>
        <v>0</v>
      </c>
      <c r="D22" s="352">
        <f>(D18*D21)*12</f>
        <v>0</v>
      </c>
      <c r="E22" s="352">
        <f>(E18*E21)*12</f>
        <v>0</v>
      </c>
      <c r="F22" s="352">
        <f>(F18*F21)*12</f>
        <v>0</v>
      </c>
      <c r="G22" s="354">
        <f>SUM(B22:F22)</f>
        <v>0</v>
      </c>
      <c r="H22" s="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15.75" thickBot="1" x14ac:dyDescent="0.25">
      <c r="A23" s="42" t="s">
        <v>44</v>
      </c>
      <c r="B23" s="656">
        <v>7.0000000000000007E-2</v>
      </c>
      <c r="C23" s="657"/>
      <c r="D23" s="657"/>
      <c r="E23" s="657"/>
      <c r="F23" s="657"/>
      <c r="G23" s="658"/>
      <c r="H23" s="3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12" customHeight="1" thickTop="1" thickBot="1" x14ac:dyDescent="0.25">
      <c r="A24" s="33"/>
      <c r="B24" s="36"/>
      <c r="C24" s="37"/>
      <c r="D24" s="38"/>
      <c r="E24" s="38"/>
      <c r="F24" s="38"/>
      <c r="G24" s="39"/>
      <c r="H24" s="3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16.5" thickTop="1" x14ac:dyDescent="0.2">
      <c r="A25" s="70" t="s">
        <v>46</v>
      </c>
      <c r="B25" s="401" t="s">
        <v>388</v>
      </c>
      <c r="C25" s="74"/>
      <c r="D25" s="74"/>
      <c r="E25" s="74"/>
      <c r="F25" s="74"/>
      <c r="G25" s="75"/>
      <c r="H25" s="6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15.75" thickBot="1" x14ac:dyDescent="0.25">
      <c r="A26" s="48" t="s">
        <v>38</v>
      </c>
      <c r="B26" s="49" t="s">
        <v>39</v>
      </c>
      <c r="C26" s="50" t="s">
        <v>40</v>
      </c>
      <c r="D26" s="50" t="s">
        <v>41</v>
      </c>
      <c r="E26" s="50" t="s">
        <v>42</v>
      </c>
      <c r="F26" s="50" t="s">
        <v>152</v>
      </c>
      <c r="G26" s="24" t="s">
        <v>151</v>
      </c>
      <c r="H26" s="2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15.75" thickTop="1" x14ac:dyDescent="0.2">
      <c r="A27" s="216" t="s">
        <v>376</v>
      </c>
      <c r="B27" s="346">
        <v>0</v>
      </c>
      <c r="C27" s="347">
        <v>0</v>
      </c>
      <c r="D27" s="347">
        <v>0</v>
      </c>
      <c r="E27" s="347"/>
      <c r="F27" s="347">
        <v>0</v>
      </c>
      <c r="G27" s="418">
        <f>+(B27*B28)+(C27*C28)+(D27*D28)+(E27*E28)+(F27*F28)</f>
        <v>0</v>
      </c>
      <c r="H27" s="2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">
      <c r="A28" s="43" t="s">
        <v>43</v>
      </c>
      <c r="B28" s="348">
        <v>0</v>
      </c>
      <c r="C28" s="349">
        <v>0</v>
      </c>
      <c r="D28" s="349">
        <v>0</v>
      </c>
      <c r="E28" s="349"/>
      <c r="F28" s="349">
        <v>0</v>
      </c>
      <c r="G28" s="353">
        <f>SUM(B28:F28)</f>
        <v>0</v>
      </c>
      <c r="H28" s="2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8" x14ac:dyDescent="0.2">
      <c r="A29" s="40" t="s">
        <v>183</v>
      </c>
      <c r="B29" s="348">
        <v>0</v>
      </c>
      <c r="C29" s="349">
        <v>0</v>
      </c>
      <c r="D29" s="349">
        <v>0</v>
      </c>
      <c r="E29" s="349"/>
      <c r="F29" s="349">
        <v>0</v>
      </c>
      <c r="G29" s="101" t="s">
        <v>17</v>
      </c>
      <c r="H29" s="2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">
      <c r="A30" s="100" t="s">
        <v>205</v>
      </c>
      <c r="B30" s="350">
        <v>0</v>
      </c>
      <c r="C30" s="351">
        <v>0</v>
      </c>
      <c r="D30" s="351">
        <v>0</v>
      </c>
      <c r="E30" s="351"/>
      <c r="F30" s="351">
        <v>0</v>
      </c>
      <c r="G30" s="101" t="s">
        <v>17</v>
      </c>
      <c r="H30" s="2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">
      <c r="A31" s="41" t="s">
        <v>149</v>
      </c>
      <c r="B31" s="352">
        <f>B29-B30</f>
        <v>0</v>
      </c>
      <c r="C31" s="352">
        <f>C29-C30</f>
        <v>0</v>
      </c>
      <c r="D31" s="352">
        <f>D29-D30</f>
        <v>0</v>
      </c>
      <c r="E31" s="352">
        <f>E29-E30</f>
        <v>0</v>
      </c>
      <c r="F31" s="352">
        <f>F29-F30</f>
        <v>0</v>
      </c>
      <c r="G31" s="101" t="s">
        <v>17</v>
      </c>
      <c r="H31" s="2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">
      <c r="A32" s="41" t="s">
        <v>150</v>
      </c>
      <c r="B32" s="352">
        <f>(B28*B31)*12</f>
        <v>0</v>
      </c>
      <c r="C32" s="352">
        <f>(C28*C31)*12</f>
        <v>0</v>
      </c>
      <c r="D32" s="352">
        <f>(D28*D31)*12</f>
        <v>0</v>
      </c>
      <c r="E32" s="352">
        <f>(E28*E31)*12</f>
        <v>0</v>
      </c>
      <c r="F32" s="352">
        <f>(F28*F31)*12</f>
        <v>0</v>
      </c>
      <c r="G32" s="354">
        <f>SUM(B32:F32)</f>
        <v>0</v>
      </c>
      <c r="H32" s="2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20" ht="15.75" thickBot="1" x14ac:dyDescent="0.25">
      <c r="A33" s="42" t="s">
        <v>44</v>
      </c>
      <c r="B33" s="656">
        <v>7.0000000000000007E-2</v>
      </c>
      <c r="C33" s="657"/>
      <c r="D33" s="657"/>
      <c r="E33" s="657"/>
      <c r="F33" s="657"/>
      <c r="G33" s="658"/>
      <c r="H33" s="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" customHeight="1" thickTop="1" thickBot="1" x14ac:dyDescent="0.25">
      <c r="A34" s="32"/>
      <c r="B34" s="34"/>
      <c r="C34" s="44"/>
      <c r="D34" s="45"/>
      <c r="E34" s="45"/>
      <c r="F34" s="45"/>
      <c r="G34" s="35"/>
      <c r="H34" s="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6.5" thickTop="1" x14ac:dyDescent="0.2">
      <c r="A35" s="70" t="s">
        <v>47</v>
      </c>
      <c r="B35" s="401" t="s">
        <v>389</v>
      </c>
      <c r="C35" s="74"/>
      <c r="D35" s="74"/>
      <c r="E35" s="74"/>
      <c r="F35" s="74"/>
      <c r="G35" s="75"/>
      <c r="H35" s="6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5.75" thickBot="1" x14ac:dyDescent="0.25">
      <c r="A36" s="48" t="s">
        <v>38</v>
      </c>
      <c r="B36" s="49" t="s">
        <v>39</v>
      </c>
      <c r="C36" s="50" t="s">
        <v>40</v>
      </c>
      <c r="D36" s="50" t="s">
        <v>41</v>
      </c>
      <c r="E36" s="50" t="s">
        <v>42</v>
      </c>
      <c r="F36" s="50" t="s">
        <v>152</v>
      </c>
      <c r="G36" s="24" t="s">
        <v>151</v>
      </c>
      <c r="H36" s="6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5.75" thickTop="1" x14ac:dyDescent="0.2">
      <c r="A37" s="216" t="s">
        <v>376</v>
      </c>
      <c r="B37" s="346">
        <v>0</v>
      </c>
      <c r="C37" s="347">
        <v>0</v>
      </c>
      <c r="D37" s="347">
        <v>0</v>
      </c>
      <c r="E37" s="347">
        <v>0</v>
      </c>
      <c r="F37" s="347">
        <v>0</v>
      </c>
      <c r="G37" s="418">
        <f>+(B37*B38)+(C37*C38)+(D37*D38)+(E37*E38)+(F37*F38)</f>
        <v>0</v>
      </c>
      <c r="H37" s="2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x14ac:dyDescent="0.2">
      <c r="A38" s="43" t="s">
        <v>43</v>
      </c>
      <c r="B38" s="348">
        <v>0</v>
      </c>
      <c r="C38" s="349">
        <v>0</v>
      </c>
      <c r="D38" s="349">
        <v>0</v>
      </c>
      <c r="E38" s="349">
        <v>0</v>
      </c>
      <c r="F38" s="349">
        <v>0</v>
      </c>
      <c r="G38" s="353">
        <f>SUM(B38:F38)</f>
        <v>0</v>
      </c>
      <c r="H38" s="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8" x14ac:dyDescent="0.2">
      <c r="A39" s="40" t="s">
        <v>183</v>
      </c>
      <c r="B39" s="348">
        <v>0</v>
      </c>
      <c r="C39" s="349">
        <v>0</v>
      </c>
      <c r="D39" s="349">
        <v>0</v>
      </c>
      <c r="E39" s="349">
        <v>0</v>
      </c>
      <c r="F39" s="349">
        <v>0</v>
      </c>
      <c r="G39" s="101" t="s">
        <v>17</v>
      </c>
      <c r="H39" s="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x14ac:dyDescent="0.2">
      <c r="A40" s="100" t="s">
        <v>205</v>
      </c>
      <c r="B40" s="350">
        <v>0</v>
      </c>
      <c r="C40" s="351">
        <v>0</v>
      </c>
      <c r="D40" s="351">
        <v>0</v>
      </c>
      <c r="E40" s="351">
        <v>0</v>
      </c>
      <c r="F40" s="351">
        <v>0</v>
      </c>
      <c r="G40" s="101" t="s">
        <v>17</v>
      </c>
      <c r="H40" s="2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x14ac:dyDescent="0.2">
      <c r="A41" s="41" t="s">
        <v>149</v>
      </c>
      <c r="B41" s="352">
        <f>B39-B40</f>
        <v>0</v>
      </c>
      <c r="C41" s="352">
        <f>C39-C40</f>
        <v>0</v>
      </c>
      <c r="D41" s="352">
        <f>D39-D40</f>
        <v>0</v>
      </c>
      <c r="E41" s="352">
        <f>E39-E40</f>
        <v>0</v>
      </c>
      <c r="F41" s="352">
        <f>F39-F40</f>
        <v>0</v>
      </c>
      <c r="G41" s="101" t="s">
        <v>17</v>
      </c>
      <c r="H41" s="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x14ac:dyDescent="0.2">
      <c r="A42" s="41" t="s">
        <v>150</v>
      </c>
      <c r="B42" s="352">
        <f>(B38*B41)*12</f>
        <v>0</v>
      </c>
      <c r="C42" s="352">
        <f>(C38*C41)*12</f>
        <v>0</v>
      </c>
      <c r="D42" s="352">
        <f>(D38*D41)*12</f>
        <v>0</v>
      </c>
      <c r="E42" s="352">
        <f>(E38*E41)*12</f>
        <v>0</v>
      </c>
      <c r="F42" s="352">
        <f>(F38*F41)*12</f>
        <v>0</v>
      </c>
      <c r="G42" s="354">
        <f>SUM(B42:F42)</f>
        <v>0</v>
      </c>
      <c r="H42" s="2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5.75" thickBot="1" x14ac:dyDescent="0.25">
      <c r="A43" s="42" t="s">
        <v>44</v>
      </c>
      <c r="B43" s="656">
        <v>7.0000000000000007E-2</v>
      </c>
      <c r="C43" s="657"/>
      <c r="D43" s="657"/>
      <c r="E43" s="657"/>
      <c r="F43" s="657"/>
      <c r="G43" s="658"/>
      <c r="H43" s="3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" customHeight="1" thickTop="1" thickBot="1" x14ac:dyDescent="0.25">
      <c r="A44" s="32"/>
      <c r="B44" s="54"/>
      <c r="C44" s="44"/>
      <c r="D44" s="45"/>
      <c r="E44" s="45"/>
      <c r="F44" s="45"/>
      <c r="G44" s="55"/>
      <c r="H44" s="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6.5" thickTop="1" x14ac:dyDescent="0.2">
      <c r="A45" s="76" t="s">
        <v>48</v>
      </c>
      <c r="B45" s="77" t="s">
        <v>49</v>
      </c>
      <c r="C45" s="78"/>
      <c r="D45" s="78"/>
      <c r="E45" s="78"/>
      <c r="F45" s="78"/>
      <c r="G45" s="79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.75" thickBot="1" x14ac:dyDescent="0.25">
      <c r="A46" s="46" t="s">
        <v>38</v>
      </c>
      <c r="B46" s="21" t="s">
        <v>39</v>
      </c>
      <c r="C46" s="21" t="s">
        <v>40</v>
      </c>
      <c r="D46" s="21" t="s">
        <v>41</v>
      </c>
      <c r="E46" s="50" t="s">
        <v>42</v>
      </c>
      <c r="F46" s="50" t="s">
        <v>152</v>
      </c>
      <c r="G46" s="24" t="s">
        <v>151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5.75" thickTop="1" x14ac:dyDescent="0.2">
      <c r="A47" s="216" t="s">
        <v>376</v>
      </c>
      <c r="B47" s="346">
        <v>0</v>
      </c>
      <c r="C47" s="347">
        <v>0</v>
      </c>
      <c r="D47" s="347">
        <v>0</v>
      </c>
      <c r="E47" s="347"/>
      <c r="F47" s="347">
        <v>0</v>
      </c>
      <c r="G47" s="418">
        <f>+(B47*B48)+(C47*C48)+(D47*D48)+(E47*E48)+(F47*F48)</f>
        <v>0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x14ac:dyDescent="0.2">
      <c r="A48" s="43" t="s">
        <v>43</v>
      </c>
      <c r="B48" s="348">
        <v>0</v>
      </c>
      <c r="C48" s="349">
        <v>0</v>
      </c>
      <c r="D48" s="349">
        <v>0</v>
      </c>
      <c r="E48" s="349"/>
      <c r="F48" s="349">
        <v>0</v>
      </c>
      <c r="G48" s="353">
        <f>SUM(B48:F48)</f>
        <v>0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8" x14ac:dyDescent="0.2">
      <c r="A49" s="40" t="s">
        <v>183</v>
      </c>
      <c r="B49" s="348"/>
      <c r="C49" s="349">
        <v>0</v>
      </c>
      <c r="D49" s="349">
        <v>0</v>
      </c>
      <c r="E49" s="349"/>
      <c r="F49" s="349">
        <v>0</v>
      </c>
      <c r="G49" s="101" t="s">
        <v>17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x14ac:dyDescent="0.2">
      <c r="A50" s="100" t="s">
        <v>205</v>
      </c>
      <c r="B50" s="350"/>
      <c r="C50" s="351">
        <v>0</v>
      </c>
      <c r="D50" s="351">
        <v>0</v>
      </c>
      <c r="E50" s="351"/>
      <c r="F50" s="351">
        <v>0</v>
      </c>
      <c r="G50" s="101" t="s">
        <v>17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x14ac:dyDescent="0.2">
      <c r="A51" s="41" t="s">
        <v>149</v>
      </c>
      <c r="B51" s="352">
        <f>B49-B50</f>
        <v>0</v>
      </c>
      <c r="C51" s="352">
        <f>C49-C50</f>
        <v>0</v>
      </c>
      <c r="D51" s="352">
        <f>D49-D50</f>
        <v>0</v>
      </c>
      <c r="E51" s="352">
        <f>E49-E50</f>
        <v>0</v>
      </c>
      <c r="F51" s="352">
        <f>F49-F50</f>
        <v>0</v>
      </c>
      <c r="G51" s="101" t="s">
        <v>17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x14ac:dyDescent="0.2">
      <c r="A52" s="41" t="s">
        <v>150</v>
      </c>
      <c r="B52" s="352">
        <f>(B48*B51)*12</f>
        <v>0</v>
      </c>
      <c r="C52" s="352">
        <f>(C48*C51)*12</f>
        <v>0</v>
      </c>
      <c r="D52" s="352">
        <f>(D48*D51)*12</f>
        <v>0</v>
      </c>
      <c r="E52" s="352">
        <f>(E48*E51)*12</f>
        <v>0</v>
      </c>
      <c r="F52" s="352">
        <f>(F48*F51)*12</f>
        <v>0</v>
      </c>
      <c r="G52" s="354">
        <f>SUM(B52:F52)</f>
        <v>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.75" thickBot="1" x14ac:dyDescent="0.25">
      <c r="A53" s="42" t="s">
        <v>44</v>
      </c>
      <c r="B53" s="656">
        <v>7.0000000000000007E-2</v>
      </c>
      <c r="C53" s="657"/>
      <c r="D53" s="657"/>
      <c r="E53" s="657"/>
      <c r="F53" s="657"/>
      <c r="G53" s="658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" customHeight="1" thickTop="1" thickBot="1" x14ac:dyDescent="0.25">
      <c r="A54" s="22"/>
      <c r="B54" s="51"/>
      <c r="C54" s="52"/>
      <c r="D54" s="23"/>
      <c r="E54" s="23"/>
      <c r="F54" s="23"/>
      <c r="G54" s="53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6.5" thickTop="1" x14ac:dyDescent="0.2">
      <c r="A55" s="70" t="s">
        <v>50</v>
      </c>
      <c r="B55" s="81" t="s">
        <v>51</v>
      </c>
      <c r="C55" s="78"/>
      <c r="D55" s="78"/>
      <c r="E55" s="78"/>
      <c r="F55" s="78"/>
      <c r="G55" s="82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5.75" thickBot="1" x14ac:dyDescent="0.25">
      <c r="A56" s="46" t="s">
        <v>38</v>
      </c>
      <c r="B56" s="21" t="s">
        <v>39</v>
      </c>
      <c r="C56" s="21" t="s">
        <v>40</v>
      </c>
      <c r="D56" s="21" t="s">
        <v>41</v>
      </c>
      <c r="E56" s="50" t="s">
        <v>42</v>
      </c>
      <c r="F56" s="50" t="s">
        <v>152</v>
      </c>
      <c r="G56" s="24" t="s">
        <v>151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5.75" thickTop="1" x14ac:dyDescent="0.2">
      <c r="A57" s="216" t="s">
        <v>376</v>
      </c>
      <c r="B57" s="450">
        <f>+(B47*B48)+(B37*B38)+(B27*B28)+(B17*B18)+(B7*B8)</f>
        <v>0</v>
      </c>
      <c r="C57" s="450">
        <f>+(C47*C48)+(C37*C38)+(C27*C28)+(C17*C18)+(C7*C8)</f>
        <v>0</v>
      </c>
      <c r="D57" s="450">
        <f>+(D47*D48)+(D37*D38)+(D27*D28)+(D17*D18)+(D7*D8)</f>
        <v>0</v>
      </c>
      <c r="E57" s="450">
        <f>+(E47*E48)+(E37*E38)+(E27*E28)+(E17*E18)+(E7*E8)</f>
        <v>0</v>
      </c>
      <c r="F57" s="450">
        <f>+(F47*F48)+(F37*F38)+(F27*F28)+(F17*F18)+(F7*F8)</f>
        <v>0</v>
      </c>
      <c r="G57" s="419">
        <f>SUM(B57:F57)</f>
        <v>0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6.5" customHeight="1" x14ac:dyDescent="0.2">
      <c r="A58" s="43" t="s">
        <v>43</v>
      </c>
      <c r="B58" s="451">
        <f>+B8+B18+B28+B38+B48</f>
        <v>0</v>
      </c>
      <c r="C58" s="451">
        <f>+C8+C18+C28+C38+C48</f>
        <v>0</v>
      </c>
      <c r="D58" s="451">
        <f>+D8+D18+D28+D38+D48</f>
        <v>0</v>
      </c>
      <c r="E58" s="451">
        <f>+E8+E18+E28+E38+E48</f>
        <v>0</v>
      </c>
      <c r="F58" s="451">
        <f>+F8+F18+F28+F38+F48</f>
        <v>0</v>
      </c>
      <c r="G58" s="353">
        <f>SUM(B58:F58)</f>
        <v>0</v>
      </c>
      <c r="H58" s="83"/>
      <c r="I58" s="84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20" ht="18" customHeight="1" x14ac:dyDescent="0.2">
      <c r="A59" s="40" t="s">
        <v>183</v>
      </c>
      <c r="B59" s="452">
        <v>0</v>
      </c>
      <c r="C59" s="453"/>
      <c r="D59" s="453"/>
      <c r="E59" s="453"/>
      <c r="F59" s="453">
        <v>0</v>
      </c>
      <c r="G59" s="101" t="s">
        <v>17</v>
      </c>
      <c r="H59" s="85"/>
      <c r="I59" s="84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20" x14ac:dyDescent="0.2">
      <c r="A60" s="100" t="s">
        <v>205</v>
      </c>
      <c r="B60" s="454">
        <v>0</v>
      </c>
      <c r="C60" s="455">
        <v>0</v>
      </c>
      <c r="D60" s="455">
        <v>0</v>
      </c>
      <c r="E60" s="455"/>
      <c r="F60" s="455">
        <v>0</v>
      </c>
      <c r="G60" s="101" t="s">
        <v>17</v>
      </c>
      <c r="H60" s="85"/>
      <c r="I60" s="84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20" x14ac:dyDescent="0.2">
      <c r="A61" s="41" t="s">
        <v>149</v>
      </c>
      <c r="B61" s="238">
        <f>B59-B60</f>
        <v>0</v>
      </c>
      <c r="C61" s="238">
        <f>C59-C60</f>
        <v>0</v>
      </c>
      <c r="D61" s="238">
        <f>D59-D60</f>
        <v>0</v>
      </c>
      <c r="E61" s="238">
        <f>E59-E60</f>
        <v>0</v>
      </c>
      <c r="F61" s="238">
        <f>F59-F60</f>
        <v>0</v>
      </c>
      <c r="G61" s="101" t="s">
        <v>17</v>
      </c>
      <c r="H61" s="85"/>
      <c r="I61" s="84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20" x14ac:dyDescent="0.2">
      <c r="A62" s="41" t="s">
        <v>150</v>
      </c>
      <c r="B62" s="352">
        <f>+B12+B22+B32+B42+B52</f>
        <v>0</v>
      </c>
      <c r="C62" s="352">
        <f>+C12+C22+C32+C42+C52</f>
        <v>0</v>
      </c>
      <c r="D62" s="352">
        <f>+D12+D22+D32+D42+D52</f>
        <v>0</v>
      </c>
      <c r="E62" s="352">
        <f>+E12+E22+E32+E42+E52</f>
        <v>0</v>
      </c>
      <c r="F62" s="352">
        <f>+F12+F22+F32+F42+F52</f>
        <v>0</v>
      </c>
      <c r="G62" s="353">
        <f>SUM(B62:F62)</f>
        <v>0</v>
      </c>
      <c r="H62" s="85"/>
      <c r="I62" s="84"/>
      <c r="J62" s="25"/>
      <c r="K62" s="25"/>
      <c r="L62" s="25"/>
      <c r="M62" s="25"/>
      <c r="N62" s="25"/>
      <c r="O62" s="25"/>
      <c r="P62" s="25"/>
      <c r="Q62" s="25"/>
      <c r="R62" s="25"/>
      <c r="S62" s="65"/>
    </row>
    <row r="63" spans="1:20" x14ac:dyDescent="0.2">
      <c r="A63" s="6" t="s">
        <v>52</v>
      </c>
      <c r="B63" s="355"/>
      <c r="C63" s="355"/>
      <c r="D63" s="355"/>
      <c r="E63" s="355"/>
      <c r="F63" s="356"/>
      <c r="G63" s="353"/>
      <c r="H63" s="85"/>
      <c r="I63" s="8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20" x14ac:dyDescent="0.2">
      <c r="A64" s="11" t="s">
        <v>184</v>
      </c>
      <c r="B64" s="357"/>
      <c r="C64" s="357"/>
      <c r="D64" s="357"/>
      <c r="E64" s="357"/>
      <c r="F64" s="357"/>
      <c r="G64" s="358">
        <f>SUM(B64:F64)</f>
        <v>0</v>
      </c>
      <c r="H64" s="86"/>
      <c r="I64" s="86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8" x14ac:dyDescent="0.2">
      <c r="A65" s="7" t="s">
        <v>185</v>
      </c>
      <c r="B65" s="359"/>
      <c r="C65" s="359"/>
      <c r="D65" s="359"/>
      <c r="E65" s="359"/>
      <c r="F65" s="359"/>
      <c r="G65" s="354">
        <f>SUM(B65:F65)</f>
        <v>0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5.75" thickBot="1" x14ac:dyDescent="0.25">
      <c r="A66" s="236" t="s">
        <v>44</v>
      </c>
      <c r="B66" s="656">
        <v>7.0000000000000007E-2</v>
      </c>
      <c r="C66" s="657"/>
      <c r="D66" s="657"/>
      <c r="E66" s="657"/>
      <c r="F66" s="657"/>
      <c r="G66" s="658"/>
      <c r="H66" s="65"/>
      <c r="I66" s="2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8.75" thickTop="1" x14ac:dyDescent="0.2">
      <c r="A67" s="15" t="s">
        <v>274</v>
      </c>
      <c r="B67" s="235"/>
      <c r="C67" s="235"/>
      <c r="D67" s="235"/>
      <c r="E67" s="235"/>
      <c r="F67" s="235"/>
      <c r="G67" s="235"/>
      <c r="H67" s="65"/>
      <c r="I67" s="2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8" x14ac:dyDescent="0.2">
      <c r="A68" s="15" t="s">
        <v>186</v>
      </c>
      <c r="B68" s="23"/>
      <c r="C68" s="23"/>
      <c r="D68" s="23"/>
      <c r="E68" s="23"/>
      <c r="F68" s="23"/>
      <c r="G68" s="23"/>
      <c r="H68" s="65"/>
      <c r="I68" s="2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ht="12" customHeight="1" x14ac:dyDescent="0.2">
      <c r="A69" s="25"/>
      <c r="B69" s="65"/>
      <c r="C69" s="65"/>
      <c r="D69" s="65"/>
      <c r="E69" s="65"/>
      <c r="F69" s="65"/>
      <c r="G69" s="25"/>
      <c r="H69" s="25"/>
      <c r="I69" s="2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ht="15.75" x14ac:dyDescent="0.2">
      <c r="A70" s="252"/>
      <c r="B70" s="253"/>
      <c r="C70" s="31"/>
      <c r="D70" s="31"/>
      <c r="E70" s="31"/>
      <c r="F70" s="69"/>
      <c r="G70" s="25"/>
      <c r="H70" s="25"/>
      <c r="I70" s="25"/>
      <c r="J70" s="1"/>
      <c r="K70" s="65"/>
      <c r="L70" s="65"/>
      <c r="M70" s="65"/>
      <c r="N70" s="65"/>
      <c r="O70" s="65"/>
      <c r="P70" s="65"/>
      <c r="Q70" s="65"/>
      <c r="R70" s="65"/>
      <c r="S70" s="65"/>
    </row>
    <row r="71" spans="1:19" ht="15.75" x14ac:dyDescent="0.2">
      <c r="A71" s="254"/>
      <c r="B71" s="253"/>
      <c r="C71" s="255"/>
      <c r="D71" s="255"/>
      <c r="E71" s="256"/>
      <c r="G71" s="25"/>
      <c r="H71" s="25"/>
      <c r="I71" s="25"/>
      <c r="J71" s="65"/>
      <c r="K71" s="1"/>
      <c r="L71" s="65"/>
      <c r="M71" s="65"/>
      <c r="N71" s="65"/>
      <c r="O71" s="65"/>
      <c r="P71" s="65"/>
      <c r="Q71" s="65"/>
      <c r="R71" s="65"/>
      <c r="S71" s="65"/>
    </row>
    <row r="72" spans="1:19" ht="15.95" customHeight="1" x14ac:dyDescent="0.2">
      <c r="A72" s="257"/>
      <c r="B72" s="258"/>
      <c r="C72" s="258"/>
      <c r="D72" s="259"/>
      <c r="E72" s="256"/>
      <c r="G72" s="25"/>
      <c r="H72" s="25"/>
      <c r="I72" s="25"/>
      <c r="J72" s="2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5.95" customHeight="1" x14ac:dyDescent="0.2">
      <c r="A73" s="257"/>
      <c r="B73" s="258"/>
      <c r="C73" s="258"/>
      <c r="D73" s="259"/>
      <c r="E73" s="31"/>
      <c r="F73" s="80"/>
      <c r="G73" s="25"/>
      <c r="H73" s="25"/>
      <c r="I73" s="25"/>
      <c r="J73" s="25"/>
      <c r="K73" s="25"/>
      <c r="L73" s="65"/>
      <c r="M73" s="65"/>
      <c r="N73" s="65"/>
      <c r="O73" s="65"/>
      <c r="P73" s="65"/>
      <c r="Q73" s="65"/>
      <c r="R73" s="65"/>
      <c r="S73" s="65"/>
    </row>
    <row r="74" spans="1:19" ht="15.95" customHeight="1" x14ac:dyDescent="0.2">
      <c r="A74" s="257"/>
      <c r="B74" s="258"/>
      <c r="C74" s="258"/>
      <c r="D74" s="259"/>
      <c r="E74" s="260"/>
      <c r="F74" s="87"/>
      <c r="G74" s="25"/>
      <c r="H74" s="25"/>
      <c r="I74" s="25"/>
      <c r="J74" s="25"/>
      <c r="K74" s="25"/>
      <c r="L74" s="65"/>
      <c r="M74" s="65"/>
      <c r="N74" s="65"/>
      <c r="O74" s="65"/>
      <c r="P74" s="65"/>
      <c r="Q74" s="65"/>
      <c r="R74" s="65"/>
      <c r="S74" s="65"/>
    </row>
    <row r="75" spans="1:19" ht="15.95" customHeight="1" x14ac:dyDescent="0.2">
      <c r="A75" s="257"/>
      <c r="B75" s="258"/>
      <c r="C75" s="258"/>
      <c r="D75" s="259"/>
      <c r="E75" s="260"/>
      <c r="F75" s="87"/>
      <c r="G75" s="25"/>
      <c r="H75" s="25"/>
      <c r="I75" s="25"/>
      <c r="J75" s="25"/>
      <c r="K75" s="25"/>
      <c r="L75" s="65"/>
      <c r="M75" s="65"/>
      <c r="N75" s="65"/>
      <c r="O75" s="65"/>
      <c r="P75" s="65"/>
      <c r="Q75" s="65"/>
      <c r="R75" s="65"/>
      <c r="S75" s="65"/>
    </row>
    <row r="76" spans="1:19" ht="15.95" customHeight="1" x14ac:dyDescent="0.2">
      <c r="A76" s="257"/>
      <c r="B76" s="449"/>
      <c r="C76" s="259"/>
      <c r="D76" s="259"/>
      <c r="E76" s="31"/>
      <c r="F76" s="80"/>
      <c r="G76" s="25"/>
      <c r="H76" s="25"/>
      <c r="I76" s="25"/>
      <c r="J76" s="25"/>
      <c r="K76" s="25"/>
      <c r="L76" s="65"/>
      <c r="M76" s="65"/>
      <c r="N76" s="65"/>
      <c r="O76" s="65"/>
      <c r="P76" s="65"/>
      <c r="Q76" s="65"/>
      <c r="R76" s="65"/>
      <c r="S76" s="65"/>
    </row>
    <row r="77" spans="1:19" ht="21" customHeight="1" x14ac:dyDescent="0.2">
      <c r="C77" s="69"/>
      <c r="D77" s="69"/>
      <c r="E77" s="69"/>
      <c r="F77" s="80"/>
      <c r="G77" s="25"/>
      <c r="H77" s="25"/>
      <c r="I77" s="25"/>
      <c r="J77" s="25"/>
      <c r="K77" s="25"/>
    </row>
    <row r="78" spans="1:19" ht="18" customHeight="1" x14ac:dyDescent="0.2">
      <c r="C78" s="69"/>
      <c r="D78" s="69"/>
      <c r="E78" s="69"/>
      <c r="F78" s="69"/>
      <c r="G78" s="25"/>
      <c r="H78" s="25"/>
      <c r="I78" s="25"/>
      <c r="J78" s="25"/>
      <c r="K78" s="25"/>
    </row>
    <row r="79" spans="1:19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9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6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6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6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6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6" x14ac:dyDescent="0.2">
      <c r="A85" s="25"/>
      <c r="B85" s="25"/>
      <c r="C85" s="25"/>
      <c r="D85" s="25"/>
      <c r="E85" s="25"/>
      <c r="F85" s="25"/>
      <c r="G85" s="65"/>
      <c r="H85" s="25"/>
      <c r="I85" s="25"/>
      <c r="J85" s="25"/>
      <c r="K85" s="25"/>
    </row>
    <row r="86" spans="1:16" x14ac:dyDescent="0.2">
      <c r="A86" s="25"/>
      <c r="B86" s="25"/>
      <c r="C86" s="25"/>
      <c r="D86" s="25"/>
      <c r="E86" s="25"/>
      <c r="F86" s="25"/>
      <c r="G86" s="65"/>
      <c r="H86" s="25"/>
      <c r="I86" s="25"/>
      <c r="J86" s="25"/>
      <c r="K86" s="25"/>
    </row>
    <row r="87" spans="1:16" x14ac:dyDescent="0.2">
      <c r="A87" s="25"/>
      <c r="B87" s="25"/>
      <c r="C87" s="25"/>
      <c r="D87" s="25"/>
      <c r="E87" s="25"/>
      <c r="F87" s="25"/>
      <c r="G87" s="65"/>
      <c r="H87" s="25"/>
      <c r="I87" s="25"/>
      <c r="J87" s="25"/>
      <c r="K87" s="25"/>
    </row>
    <row r="88" spans="1:16" x14ac:dyDescent="0.2">
      <c r="A88" s="25"/>
      <c r="B88" s="25"/>
      <c r="C88" s="25"/>
      <c r="D88" s="25"/>
      <c r="E88" s="25"/>
      <c r="F88" s="25"/>
      <c r="G88" s="65"/>
      <c r="H88" s="25"/>
      <c r="I88" s="25"/>
      <c r="J88" s="25"/>
      <c r="K88" s="25"/>
      <c r="L88" s="25"/>
      <c r="M88" s="25"/>
      <c r="N88" s="25"/>
      <c r="O88" s="25"/>
      <c r="P88" s="25"/>
    </row>
    <row r="89" spans="1:16" x14ac:dyDescent="0.2">
      <c r="A89" s="25"/>
      <c r="B89" s="25"/>
      <c r="C89" s="25"/>
      <c r="D89" s="25"/>
      <c r="E89" s="25"/>
      <c r="F89" s="25"/>
      <c r="G89" s="65"/>
      <c r="H89" s="25"/>
      <c r="I89" s="25"/>
      <c r="J89" s="25"/>
      <c r="K89" s="25"/>
      <c r="L89" s="25"/>
      <c r="M89" s="25"/>
      <c r="N89" s="25"/>
      <c r="O89" s="25"/>
      <c r="P89" s="25"/>
    </row>
    <row r="90" spans="1:16" x14ac:dyDescent="0.2">
      <c r="A90" s="25"/>
      <c r="B90" s="25"/>
      <c r="C90" s="25"/>
      <c r="D90" s="25"/>
      <c r="E90" s="25"/>
      <c r="F90" s="25"/>
      <c r="G90" s="65"/>
      <c r="H90" s="25"/>
      <c r="I90" s="25"/>
      <c r="J90" s="25"/>
      <c r="K90" s="25"/>
      <c r="L90" s="25"/>
      <c r="M90" s="25"/>
      <c r="N90" s="25"/>
      <c r="O90" s="25"/>
      <c r="P90" s="25"/>
    </row>
    <row r="91" spans="1:16" x14ac:dyDescent="0.2">
      <c r="A91" s="25"/>
      <c r="B91" s="25"/>
      <c r="C91" s="25"/>
      <c r="D91" s="25"/>
      <c r="E91" s="25"/>
      <c r="F91" s="65"/>
      <c r="G91" s="65"/>
      <c r="H91" s="25"/>
      <c r="I91" s="25"/>
      <c r="J91" s="25"/>
      <c r="K91" s="25"/>
      <c r="L91" s="25"/>
      <c r="M91" s="25"/>
      <c r="N91" s="25"/>
      <c r="O91" s="25"/>
      <c r="P91" s="25"/>
    </row>
    <row r="92" spans="1:16" x14ac:dyDescent="0.2">
      <c r="A92" s="65"/>
      <c r="B92" s="65"/>
      <c r="C92" s="65"/>
      <c r="D92" s="65"/>
      <c r="E92" s="65"/>
      <c r="F92" s="65"/>
      <c r="G92" s="65"/>
      <c r="H92" s="25"/>
      <c r="I92" s="25"/>
      <c r="J92" s="25"/>
      <c r="K92" s="25"/>
      <c r="L92" s="25"/>
      <c r="M92" s="25"/>
      <c r="N92" s="25"/>
      <c r="O92" s="25"/>
      <c r="P92" s="25"/>
    </row>
  </sheetData>
  <mergeCells count="6">
    <mergeCell ref="B53:G53"/>
    <mergeCell ref="B66:G66"/>
    <mergeCell ref="B13:G13"/>
    <mergeCell ref="B23:G23"/>
    <mergeCell ref="B33:G33"/>
    <mergeCell ref="B43:G43"/>
  </mergeCells>
  <phoneticPr fontId="0" type="noConversion"/>
  <printOptions horizontalCentered="1" verticalCentered="1"/>
  <pageMargins left="0" right="0" top="0.5" bottom="0" header="0" footer="0"/>
  <pageSetup scale="70" orientation="portrait" horizontalDpi="4294967292" verticalDpi="300" r:id="rId1"/>
  <headerFooter alignWithMargins="0"/>
  <ignoredErrors>
    <ignoredError sqref="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0" transitionEvaluation="1" codeName="Sheet5">
    <pageSetUpPr fitToPage="1"/>
  </sheetPr>
  <dimension ref="A1:J626"/>
  <sheetViews>
    <sheetView showGridLines="0" view="pageLayout" topLeftCell="A40" zoomScale="85" zoomScaleNormal="100" zoomScalePageLayoutView="85" workbookViewId="0">
      <selection activeCell="F59" sqref="F59"/>
    </sheetView>
  </sheetViews>
  <sheetFormatPr defaultColWidth="9.77734375" defaultRowHeight="15" x14ac:dyDescent="0.2"/>
  <cols>
    <col min="1" max="1" width="3.88671875" style="103" customWidth="1"/>
    <col min="2" max="2" width="10.33203125" style="103" customWidth="1"/>
    <col min="3" max="3" width="1" style="103" customWidth="1"/>
    <col min="4" max="4" width="3.77734375" style="103" customWidth="1"/>
    <col min="5" max="5" width="35.109375" style="103" customWidth="1"/>
    <col min="6" max="6" width="16.77734375" style="103" customWidth="1"/>
    <col min="7" max="7" width="17.109375" style="102" customWidth="1"/>
    <col min="8" max="8" width="16.6640625" style="102" customWidth="1"/>
    <col min="9" max="9" width="3.44140625" style="103" customWidth="1"/>
    <col min="10" max="10" width="9.77734375" style="103"/>
    <col min="11" max="11" width="16.6640625" style="103" customWidth="1"/>
    <col min="12" max="14" width="9.77734375" style="103"/>
    <col min="15" max="15" width="10.77734375" style="103" customWidth="1"/>
    <col min="16" max="16" width="18.77734375" style="103" customWidth="1"/>
    <col min="17" max="17" width="9.77734375" style="103"/>
    <col min="18" max="18" width="12.77734375" style="103" customWidth="1"/>
    <col min="19" max="19" width="1.77734375" style="103" customWidth="1"/>
    <col min="20" max="20" width="9.77734375" style="103"/>
    <col min="21" max="21" width="6.77734375" style="103" customWidth="1"/>
    <col min="22" max="22" width="4.77734375" style="103" customWidth="1"/>
    <col min="23" max="26" width="9.77734375" style="103"/>
    <col min="27" max="27" width="29.77734375" style="103" customWidth="1"/>
    <col min="28" max="28" width="11.77734375" style="103" customWidth="1"/>
    <col min="29" max="30" width="9.77734375" style="103"/>
    <col min="31" max="31" width="12.77734375" style="103" customWidth="1"/>
    <col min="32" max="32" width="5.77734375" style="103" customWidth="1"/>
    <col min="33" max="16384" width="9.77734375" style="103"/>
  </cols>
  <sheetData>
    <row r="1" spans="2:9" ht="20.100000000000001" customHeight="1" x14ac:dyDescent="0.2">
      <c r="B1" s="660" t="s">
        <v>452</v>
      </c>
      <c r="C1" s="660"/>
      <c r="D1" s="660"/>
      <c r="E1" s="660"/>
      <c r="F1" s="660"/>
      <c r="G1" s="660"/>
      <c r="H1" s="660"/>
    </row>
    <row r="2" spans="2:9" ht="20.100000000000001" customHeight="1" x14ac:dyDescent="0.2">
      <c r="B2" s="660" t="s">
        <v>53</v>
      </c>
      <c r="C2" s="660"/>
      <c r="D2" s="660"/>
      <c r="E2" s="660"/>
      <c r="F2" s="660"/>
      <c r="G2" s="660"/>
      <c r="H2" s="660"/>
    </row>
    <row r="3" spans="2:9" ht="20.100000000000001" customHeight="1" x14ac:dyDescent="0.2">
      <c r="B3" s="88"/>
      <c r="C3" s="89"/>
      <c r="D3" s="89"/>
      <c r="F3" s="91"/>
      <c r="G3" s="92"/>
      <c r="H3" s="93"/>
    </row>
    <row r="4" spans="2:9" ht="20.100000000000001" customHeight="1" thickBot="1" x14ac:dyDescent="0.25">
      <c r="B4" s="94" t="s">
        <v>0</v>
      </c>
      <c r="C4" s="89"/>
      <c r="D4" s="67">
        <f>+'Dev Cost Budget %(A)'!C4</f>
        <v>0</v>
      </c>
      <c r="E4" s="26"/>
      <c r="F4" s="91"/>
      <c r="G4" s="372" t="s">
        <v>1</v>
      </c>
      <c r="H4" s="457">
        <f>'Sources of Funds (A-1)'!I4</f>
        <v>0</v>
      </c>
    </row>
    <row r="5" spans="2:9" ht="20.100000000000001" customHeight="1" thickBot="1" x14ac:dyDescent="0.25">
      <c r="C5" s="89"/>
      <c r="D5" s="89"/>
      <c r="E5" s="104" t="s">
        <v>54</v>
      </c>
      <c r="F5" s="316">
        <f>'Rent Summary %(B)'!G58+'Rent Summary %(B)'!G65</f>
        <v>0</v>
      </c>
      <c r="G5" s="330" t="s">
        <v>55</v>
      </c>
      <c r="H5" s="331" t="s">
        <v>56</v>
      </c>
      <c r="I5" s="118"/>
    </row>
    <row r="6" spans="2:9" ht="20.100000000000001" customHeight="1" x14ac:dyDescent="0.2">
      <c r="B6" s="317" t="s">
        <v>57</v>
      </c>
      <c r="C6" s="318"/>
      <c r="D6" s="319"/>
      <c r="E6" s="319"/>
      <c r="F6" s="319"/>
      <c r="G6" s="320"/>
      <c r="H6" s="321"/>
      <c r="I6" s="118"/>
    </row>
    <row r="7" spans="2:9" ht="20.100000000000001" customHeight="1" x14ac:dyDescent="0.2">
      <c r="B7" s="322">
        <v>1</v>
      </c>
      <c r="C7" s="105"/>
      <c r="D7" s="108" t="s">
        <v>201</v>
      </c>
      <c r="E7" s="458"/>
      <c r="F7" s="121"/>
      <c r="G7" s="379">
        <f>'Rent Summary %(B)'!G62</f>
        <v>0</v>
      </c>
      <c r="H7" s="336" t="str">
        <f>IF($F$5=0,"",G7/$F$5)</f>
        <v/>
      </c>
      <c r="I7" s="118"/>
    </row>
    <row r="8" spans="2:9" ht="20.100000000000001" customHeight="1" x14ac:dyDescent="0.2">
      <c r="B8" s="322">
        <f>B7+1</f>
        <v>2</v>
      </c>
      <c r="C8" s="105"/>
      <c r="D8" s="108" t="s">
        <v>58</v>
      </c>
      <c r="E8" s="458"/>
      <c r="F8" s="106"/>
      <c r="G8" s="335"/>
      <c r="H8" s="336" t="str">
        <f>IF($F$5=0,"",G8/$F$5)</f>
        <v/>
      </c>
      <c r="I8" s="118"/>
    </row>
    <row r="9" spans="2:9" ht="20.100000000000001" customHeight="1" x14ac:dyDescent="0.2">
      <c r="B9" s="322">
        <f t="shared" ref="B9:B15" si="0">B8+1</f>
        <v>3</v>
      </c>
      <c r="C9" s="105"/>
      <c r="D9" s="108" t="s">
        <v>59</v>
      </c>
      <c r="E9" s="458"/>
      <c r="F9" s="106"/>
      <c r="G9" s="335"/>
      <c r="H9" s="336" t="str">
        <f>IF($F$5=0,"",G9/$F$5)</f>
        <v/>
      </c>
      <c r="I9" s="118"/>
    </row>
    <row r="10" spans="2:9" ht="20.100000000000001" customHeight="1" x14ac:dyDescent="0.2">
      <c r="B10" s="322">
        <f t="shared" si="0"/>
        <v>4</v>
      </c>
      <c r="C10" s="105"/>
      <c r="D10" s="342" t="s">
        <v>365</v>
      </c>
      <c r="E10" s="627"/>
      <c r="F10" s="628"/>
      <c r="G10" s="335"/>
      <c r="H10" s="336" t="str">
        <f>IF($F$5=0,"",G10/$F$5)</f>
        <v/>
      </c>
      <c r="I10" s="118"/>
    </row>
    <row r="11" spans="2:9" ht="20.100000000000001" customHeight="1" x14ac:dyDescent="0.2">
      <c r="B11" s="322"/>
      <c r="C11" s="105"/>
      <c r="D11" s="108"/>
      <c r="E11" s="458" t="s">
        <v>354</v>
      </c>
      <c r="F11" s="109"/>
      <c r="G11" s="380">
        <f>SUM(G7:G10)</f>
        <v>0</v>
      </c>
      <c r="H11" s="336"/>
      <c r="I11" s="118"/>
    </row>
    <row r="12" spans="2:9" ht="20.100000000000001" customHeight="1" x14ac:dyDescent="0.2">
      <c r="B12" s="322">
        <f>B10+1</f>
        <v>5</v>
      </c>
      <c r="C12" s="105"/>
      <c r="D12" s="108" t="s">
        <v>187</v>
      </c>
      <c r="E12" s="458"/>
      <c r="F12" s="378">
        <v>7.0000000000000007E-2</v>
      </c>
      <c r="G12" s="380">
        <f>ROUND(-F12*G11,0)</f>
        <v>0</v>
      </c>
      <c r="H12" s="336"/>
      <c r="I12" s="118"/>
    </row>
    <row r="13" spans="2:9" ht="20.100000000000001" customHeight="1" x14ac:dyDescent="0.2">
      <c r="B13" s="322">
        <f t="shared" si="0"/>
        <v>6</v>
      </c>
      <c r="C13" s="105"/>
      <c r="D13" s="108" t="s">
        <v>353</v>
      </c>
      <c r="E13" s="458"/>
      <c r="F13" s="109"/>
      <c r="G13" s="335"/>
      <c r="H13" s="336"/>
      <c r="I13" s="118"/>
    </row>
    <row r="14" spans="2:9" ht="20.100000000000001" customHeight="1" thickBot="1" x14ac:dyDescent="0.25">
      <c r="B14" s="322">
        <f>B13+1</f>
        <v>7</v>
      </c>
      <c r="C14" s="105"/>
      <c r="D14" s="108" t="s">
        <v>187</v>
      </c>
      <c r="E14" s="458"/>
      <c r="F14" s="334">
        <v>0.5</v>
      </c>
      <c r="G14" s="338">
        <f>-G13*F14</f>
        <v>0</v>
      </c>
      <c r="H14" s="336" t="str">
        <f>IF($F$5=0,"",G14/$F$5)</f>
        <v/>
      </c>
      <c r="I14" s="118"/>
    </row>
    <row r="15" spans="2:9" ht="20.100000000000001" customHeight="1" thickBot="1" x14ac:dyDescent="0.25">
      <c r="B15" s="312">
        <f t="shared" si="0"/>
        <v>8</v>
      </c>
      <c r="C15" s="313"/>
      <c r="D15" s="314" t="s">
        <v>288</v>
      </c>
      <c r="E15" s="315"/>
      <c r="F15" s="315"/>
      <c r="G15" s="339">
        <f>SUM(G11:G14)</f>
        <v>0</v>
      </c>
      <c r="H15" s="337" t="str">
        <f>IF($F$5=0,"",G15/$F$5)</f>
        <v/>
      </c>
      <c r="I15" s="118"/>
    </row>
    <row r="16" spans="2:9" ht="20.100000000000001" customHeight="1" x14ac:dyDescent="0.2">
      <c r="B16" s="324" t="s">
        <v>60</v>
      </c>
      <c r="C16" s="309"/>
      <c r="D16" s="310" t="s">
        <v>61</v>
      </c>
      <c r="E16" s="95"/>
      <c r="F16" s="95"/>
      <c r="G16" s="311"/>
      <c r="H16" s="325"/>
      <c r="I16" s="460"/>
    </row>
    <row r="17" spans="2:9" ht="20.100000000000001" customHeight="1" x14ac:dyDescent="0.2">
      <c r="B17" s="322">
        <f>B15+1</f>
        <v>9</v>
      </c>
      <c r="C17" s="105"/>
      <c r="D17" s="110"/>
      <c r="E17" s="108" t="s">
        <v>157</v>
      </c>
      <c r="F17" s="106"/>
      <c r="G17" s="340"/>
      <c r="H17" s="336" t="str">
        <f t="shared" ref="H17:H27" si="1">IF($F$5=0,"",G17/$F$5)</f>
        <v/>
      </c>
      <c r="I17" s="460"/>
    </row>
    <row r="18" spans="2:9" ht="20.100000000000001" customHeight="1" x14ac:dyDescent="0.2">
      <c r="B18" s="322">
        <f>B17+1</f>
        <v>10</v>
      </c>
      <c r="C18" s="105"/>
      <c r="D18" s="110"/>
      <c r="E18" s="458" t="s">
        <v>67</v>
      </c>
      <c r="F18" s="106"/>
      <c r="G18" s="340"/>
      <c r="H18" s="336" t="str">
        <f t="shared" si="1"/>
        <v/>
      </c>
      <c r="I18" s="460"/>
    </row>
    <row r="19" spans="2:9" ht="20.100000000000001" customHeight="1" x14ac:dyDescent="0.2">
      <c r="B19" s="322">
        <f t="shared" ref="B19:B27" si="2">B18+1</f>
        <v>11</v>
      </c>
      <c r="C19" s="105"/>
      <c r="D19" s="110"/>
      <c r="E19" s="458" t="s">
        <v>28</v>
      </c>
      <c r="F19" s="106"/>
      <c r="G19" s="340"/>
      <c r="H19" s="336" t="str">
        <f t="shared" si="1"/>
        <v/>
      </c>
      <c r="I19" s="460"/>
    </row>
    <row r="20" spans="2:9" ht="20.100000000000001" customHeight="1" x14ac:dyDescent="0.2">
      <c r="B20" s="322">
        <f t="shared" si="2"/>
        <v>12</v>
      </c>
      <c r="C20" s="105"/>
      <c r="D20" s="106"/>
      <c r="E20" s="108" t="s">
        <v>62</v>
      </c>
      <c r="F20" s="111">
        <v>0.06</v>
      </c>
      <c r="G20" s="338">
        <f>+F20*G15</f>
        <v>0</v>
      </c>
      <c r="H20" s="336" t="str">
        <f t="shared" si="1"/>
        <v/>
      </c>
      <c r="I20" s="460"/>
    </row>
    <row r="21" spans="2:9" ht="20.100000000000001" customHeight="1" x14ac:dyDescent="0.2">
      <c r="B21" s="322">
        <f t="shared" si="2"/>
        <v>13</v>
      </c>
      <c r="C21" s="105"/>
      <c r="D21" s="106"/>
      <c r="E21" s="108" t="s">
        <v>367</v>
      </c>
      <c r="F21" s="111"/>
      <c r="G21" s="341"/>
      <c r="H21" s="336"/>
      <c r="I21" s="460"/>
    </row>
    <row r="22" spans="2:9" ht="20.100000000000001" customHeight="1" x14ac:dyDescent="0.2">
      <c r="B22" s="322">
        <f>B21+1</f>
        <v>14</v>
      </c>
      <c r="C22" s="105"/>
      <c r="D22" s="106"/>
      <c r="E22" s="108" t="s">
        <v>158</v>
      </c>
      <c r="F22" s="112"/>
      <c r="G22" s="340"/>
      <c r="H22" s="336" t="str">
        <f t="shared" si="1"/>
        <v/>
      </c>
      <c r="I22" s="460"/>
    </row>
    <row r="23" spans="2:9" ht="20.100000000000001" customHeight="1" x14ac:dyDescent="0.2">
      <c r="B23" s="322">
        <f t="shared" si="2"/>
        <v>15</v>
      </c>
      <c r="C23" s="105"/>
      <c r="D23" s="106"/>
      <c r="E23" s="108" t="s">
        <v>159</v>
      </c>
      <c r="F23" s="108"/>
      <c r="G23" s="340"/>
      <c r="H23" s="336" t="str">
        <f t="shared" si="1"/>
        <v/>
      </c>
      <c r="I23" s="460"/>
    </row>
    <row r="24" spans="2:9" ht="20.100000000000001" customHeight="1" x14ac:dyDescent="0.2">
      <c r="B24" s="322">
        <f t="shared" si="2"/>
        <v>16</v>
      </c>
      <c r="C24" s="105"/>
      <c r="D24" s="106"/>
      <c r="E24" s="108" t="s">
        <v>160</v>
      </c>
      <c r="F24" s="108"/>
      <c r="G24" s="340"/>
      <c r="H24" s="336" t="str">
        <f t="shared" si="1"/>
        <v/>
      </c>
      <c r="I24" s="460"/>
    </row>
    <row r="25" spans="2:9" ht="20.100000000000001" customHeight="1" x14ac:dyDescent="0.2">
      <c r="B25" s="322">
        <f>B24+1</f>
        <v>17</v>
      </c>
      <c r="C25" s="105"/>
      <c r="D25" s="106"/>
      <c r="E25" s="108" t="s">
        <v>390</v>
      </c>
      <c r="F25" s="108"/>
      <c r="G25" s="340"/>
      <c r="H25" s="336" t="str">
        <f t="shared" si="1"/>
        <v/>
      </c>
      <c r="I25" s="460"/>
    </row>
    <row r="26" spans="2:9" ht="20.100000000000001" customHeight="1" thickBot="1" x14ac:dyDescent="0.25">
      <c r="B26" s="322">
        <f>B25+1</f>
        <v>18</v>
      </c>
      <c r="C26" s="105"/>
      <c r="D26" s="106"/>
      <c r="E26" s="626" t="s">
        <v>166</v>
      </c>
      <c r="F26" s="626"/>
      <c r="G26" s="340"/>
      <c r="H26" s="336" t="str">
        <f t="shared" si="1"/>
        <v/>
      </c>
      <c r="I26" s="460"/>
    </row>
    <row r="27" spans="2:9" ht="20.100000000000001" customHeight="1" thickBot="1" x14ac:dyDescent="0.25">
      <c r="B27" s="312">
        <f t="shared" si="2"/>
        <v>19</v>
      </c>
      <c r="C27" s="313"/>
      <c r="D27" s="314" t="s">
        <v>360</v>
      </c>
      <c r="E27" s="315"/>
      <c r="F27" s="315"/>
      <c r="G27" s="339">
        <f>SUM(G17:G26)</f>
        <v>0</v>
      </c>
      <c r="H27" s="337" t="str">
        <f t="shared" si="1"/>
        <v/>
      </c>
      <c r="I27" s="118"/>
    </row>
    <row r="28" spans="2:9" ht="20.100000000000001" customHeight="1" x14ac:dyDescent="0.2">
      <c r="B28" s="326"/>
      <c r="C28" s="309"/>
      <c r="D28" s="310" t="s">
        <v>361</v>
      </c>
      <c r="E28" s="95"/>
      <c r="F28" s="95"/>
      <c r="G28" s="311"/>
      <c r="H28" s="325"/>
      <c r="I28" s="118"/>
    </row>
    <row r="29" spans="2:9" ht="20.100000000000001" customHeight="1" x14ac:dyDescent="0.2">
      <c r="B29" s="322">
        <f>B27+1</f>
        <v>20</v>
      </c>
      <c r="C29" s="105"/>
      <c r="D29" s="110"/>
      <c r="E29" s="458" t="s">
        <v>161</v>
      </c>
      <c r="F29" s="106"/>
      <c r="G29" s="340"/>
      <c r="H29" s="336" t="str">
        <f t="shared" ref="H29:H35" si="3">IF($F$5=0,"",G29/$F$5)</f>
        <v/>
      </c>
      <c r="I29" s="118"/>
    </row>
    <row r="30" spans="2:9" ht="20.100000000000001" customHeight="1" x14ac:dyDescent="0.2">
      <c r="B30" s="322">
        <f>B29+1</f>
        <v>21</v>
      </c>
      <c r="C30" s="105"/>
      <c r="D30" s="106"/>
      <c r="E30" s="108" t="s">
        <v>162</v>
      </c>
      <c r="F30" s="108"/>
      <c r="G30" s="340"/>
      <c r="H30" s="336" t="str">
        <f t="shared" si="3"/>
        <v/>
      </c>
      <c r="I30" s="118"/>
    </row>
    <row r="31" spans="2:9" ht="20.100000000000001" customHeight="1" x14ac:dyDescent="0.2">
      <c r="B31" s="322">
        <f>+B30+1</f>
        <v>22</v>
      </c>
      <c r="C31" s="105"/>
      <c r="D31" s="106"/>
      <c r="E31" s="108" t="s">
        <v>163</v>
      </c>
      <c r="F31" s="108"/>
      <c r="G31" s="340"/>
      <c r="H31" s="336" t="str">
        <f t="shared" si="3"/>
        <v/>
      </c>
      <c r="I31" s="118"/>
    </row>
    <row r="32" spans="2:9" ht="20.100000000000001" customHeight="1" x14ac:dyDescent="0.2">
      <c r="B32" s="322">
        <v>23</v>
      </c>
      <c r="C32" s="105"/>
      <c r="D32" s="106"/>
      <c r="E32" s="108" t="s">
        <v>164</v>
      </c>
      <c r="F32" s="108"/>
      <c r="G32" s="340"/>
      <c r="H32" s="336" t="str">
        <f t="shared" si="3"/>
        <v/>
      </c>
      <c r="I32" s="118"/>
    </row>
    <row r="33" spans="2:10" ht="20.100000000000001" customHeight="1" x14ac:dyDescent="0.2">
      <c r="B33" s="322">
        <v>24</v>
      </c>
      <c r="C33" s="105"/>
      <c r="D33" s="106"/>
      <c r="E33" s="108" t="s">
        <v>165</v>
      </c>
      <c r="F33" s="108"/>
      <c r="G33" s="340"/>
      <c r="H33" s="336" t="str">
        <f t="shared" si="3"/>
        <v/>
      </c>
      <c r="I33" s="118"/>
    </row>
    <row r="34" spans="2:10" ht="20.100000000000001" customHeight="1" thickBot="1" x14ac:dyDescent="0.25">
      <c r="B34" s="322">
        <v>25</v>
      </c>
      <c r="C34" s="105"/>
      <c r="D34" s="106"/>
      <c r="E34" s="626" t="s">
        <v>166</v>
      </c>
      <c r="F34" s="626"/>
      <c r="G34" s="340"/>
      <c r="H34" s="336" t="str">
        <f t="shared" si="3"/>
        <v/>
      </c>
      <c r="I34" s="118"/>
    </row>
    <row r="35" spans="2:10" ht="20.100000000000001" customHeight="1" thickBot="1" x14ac:dyDescent="0.25">
      <c r="B35" s="312">
        <v>26</v>
      </c>
      <c r="C35" s="313"/>
      <c r="D35" s="314" t="s">
        <v>362</v>
      </c>
      <c r="E35" s="315"/>
      <c r="F35" s="315"/>
      <c r="G35" s="339">
        <f>SUM(G29:G34)</f>
        <v>0</v>
      </c>
      <c r="H35" s="337" t="str">
        <f t="shared" si="3"/>
        <v/>
      </c>
      <c r="I35" s="118"/>
    </row>
    <row r="36" spans="2:10" ht="20.100000000000001" customHeight="1" x14ac:dyDescent="0.2">
      <c r="B36" s="326"/>
      <c r="C36" s="309"/>
      <c r="D36" s="310" t="s">
        <v>64</v>
      </c>
      <c r="E36" s="95"/>
      <c r="F36" s="95"/>
      <c r="G36" s="311"/>
      <c r="H36" s="325"/>
      <c r="I36" s="118"/>
    </row>
    <row r="37" spans="2:10" ht="20.100000000000001" customHeight="1" x14ac:dyDescent="0.2">
      <c r="B37" s="322">
        <f>B35+1</f>
        <v>27</v>
      </c>
      <c r="C37" s="105"/>
      <c r="D37" s="106"/>
      <c r="E37" s="108" t="s">
        <v>167</v>
      </c>
      <c r="F37" s="108"/>
      <c r="G37" s="340"/>
      <c r="H37" s="336" t="str">
        <f t="shared" ref="H37:H46" si="4">IF($F$5=0,"",G37/$F$5)</f>
        <v/>
      </c>
      <c r="I37" s="460"/>
    </row>
    <row r="38" spans="2:10" ht="20.100000000000001" customHeight="1" x14ac:dyDescent="0.2">
      <c r="B38" s="322">
        <f>B37+1</f>
        <v>28</v>
      </c>
      <c r="C38" s="105"/>
      <c r="D38" s="106"/>
      <c r="E38" s="108" t="s">
        <v>66</v>
      </c>
      <c r="F38" s="108"/>
      <c r="G38" s="340"/>
      <c r="H38" s="336" t="str">
        <f t="shared" si="4"/>
        <v/>
      </c>
      <c r="I38" s="460"/>
    </row>
    <row r="39" spans="2:10" ht="20.100000000000001" customHeight="1" x14ac:dyDescent="0.2">
      <c r="B39" s="322">
        <f t="shared" ref="B39:B46" si="5">B38+1</f>
        <v>29</v>
      </c>
      <c r="C39" s="105"/>
      <c r="D39" s="106"/>
      <c r="E39" s="108" t="s">
        <v>168</v>
      </c>
      <c r="F39" s="108"/>
      <c r="G39" s="340"/>
      <c r="H39" s="336" t="str">
        <f t="shared" si="4"/>
        <v/>
      </c>
      <c r="I39" s="460"/>
    </row>
    <row r="40" spans="2:10" ht="20.100000000000001" customHeight="1" x14ac:dyDescent="0.2">
      <c r="B40" s="322">
        <f t="shared" si="5"/>
        <v>30</v>
      </c>
      <c r="C40" s="105"/>
      <c r="D40" s="106"/>
      <c r="E40" s="108" t="s">
        <v>169</v>
      </c>
      <c r="F40" s="108"/>
      <c r="G40" s="340"/>
      <c r="H40" s="336" t="str">
        <f t="shared" si="4"/>
        <v/>
      </c>
      <c r="I40" s="460"/>
    </row>
    <row r="41" spans="2:10" ht="20.100000000000001" customHeight="1" x14ac:dyDescent="0.2">
      <c r="B41" s="322">
        <f t="shared" si="5"/>
        <v>31</v>
      </c>
      <c r="C41" s="105"/>
      <c r="D41" s="106"/>
      <c r="E41" s="108" t="s">
        <v>170</v>
      </c>
      <c r="F41" s="108"/>
      <c r="G41" s="340"/>
      <c r="H41" s="336" t="str">
        <f t="shared" si="4"/>
        <v/>
      </c>
      <c r="I41" s="460"/>
    </row>
    <row r="42" spans="2:10" ht="20.100000000000001" customHeight="1" x14ac:dyDescent="0.2">
      <c r="B42" s="322">
        <f t="shared" si="5"/>
        <v>32</v>
      </c>
      <c r="C42" s="105"/>
      <c r="D42" s="106"/>
      <c r="E42" s="108" t="s">
        <v>171</v>
      </c>
      <c r="F42" s="108"/>
      <c r="G42" s="340"/>
      <c r="H42" s="336" t="str">
        <f t="shared" si="4"/>
        <v/>
      </c>
      <c r="I42" s="460"/>
    </row>
    <row r="43" spans="2:10" ht="20.100000000000001" customHeight="1" x14ac:dyDescent="0.2">
      <c r="B43" s="322">
        <f t="shared" si="5"/>
        <v>33</v>
      </c>
      <c r="C43" s="105"/>
      <c r="D43" s="106"/>
      <c r="E43" s="108" t="s">
        <v>172</v>
      </c>
      <c r="F43" s="108"/>
      <c r="G43" s="340"/>
      <c r="H43" s="336" t="str">
        <f t="shared" si="4"/>
        <v/>
      </c>
      <c r="I43" s="460"/>
    </row>
    <row r="44" spans="2:10" ht="20.100000000000001" customHeight="1" x14ac:dyDescent="0.2">
      <c r="B44" s="322">
        <f t="shared" si="5"/>
        <v>34</v>
      </c>
      <c r="C44" s="105"/>
      <c r="D44" s="106"/>
      <c r="E44" s="108" t="s">
        <v>65</v>
      </c>
      <c r="F44" s="108"/>
      <c r="G44" s="340"/>
      <c r="H44" s="336" t="str">
        <f t="shared" si="4"/>
        <v/>
      </c>
      <c r="I44" s="460"/>
    </row>
    <row r="45" spans="2:10" ht="20.100000000000001" customHeight="1" thickBot="1" x14ac:dyDescent="0.25">
      <c r="B45" s="322">
        <f t="shared" si="5"/>
        <v>35</v>
      </c>
      <c r="C45" s="105"/>
      <c r="D45" s="106"/>
      <c r="E45" s="108" t="s">
        <v>173</v>
      </c>
      <c r="F45" s="108"/>
      <c r="G45" s="340"/>
      <c r="H45" s="336" t="str">
        <f t="shared" si="4"/>
        <v/>
      </c>
      <c r="I45" s="460"/>
    </row>
    <row r="46" spans="2:10" ht="20.100000000000001" customHeight="1" thickBot="1" x14ac:dyDescent="0.25">
      <c r="B46" s="312">
        <f t="shared" si="5"/>
        <v>36</v>
      </c>
      <c r="C46" s="313"/>
      <c r="D46" s="314" t="s">
        <v>363</v>
      </c>
      <c r="E46" s="315"/>
      <c r="F46" s="315"/>
      <c r="G46" s="339">
        <f>SUM(G37:G45)</f>
        <v>0</v>
      </c>
      <c r="H46" s="337" t="str">
        <f t="shared" si="4"/>
        <v/>
      </c>
      <c r="I46" s="460"/>
    </row>
    <row r="47" spans="2:10" ht="20.100000000000001" customHeight="1" x14ac:dyDescent="0.2">
      <c r="B47" s="326"/>
      <c r="C47" s="309"/>
      <c r="D47" s="310" t="s">
        <v>174</v>
      </c>
      <c r="E47" s="95"/>
      <c r="F47" s="95"/>
      <c r="G47" s="311"/>
      <c r="H47" s="325"/>
      <c r="I47" s="118"/>
    </row>
    <row r="48" spans="2:10" ht="20.100000000000001" customHeight="1" x14ac:dyDescent="0.2">
      <c r="B48" s="322">
        <f>B46+1</f>
        <v>37</v>
      </c>
      <c r="C48" s="105"/>
      <c r="D48" s="106"/>
      <c r="E48" s="108" t="s">
        <v>63</v>
      </c>
      <c r="F48" s="108"/>
      <c r="G48" s="340"/>
      <c r="H48" s="336" t="str">
        <f t="shared" ref="H48:H53" si="6">IF($F$5=0,"",G48/$F$5)</f>
        <v/>
      </c>
      <c r="I48" s="460"/>
      <c r="J48" s="461"/>
    </row>
    <row r="49" spans="2:10" ht="20.100000000000001" customHeight="1" x14ac:dyDescent="0.2">
      <c r="B49" s="322">
        <f>B48+1</f>
        <v>38</v>
      </c>
      <c r="C49" s="105"/>
      <c r="D49" s="106"/>
      <c r="E49" s="108" t="s">
        <v>175</v>
      </c>
      <c r="F49" s="108"/>
      <c r="G49" s="340"/>
      <c r="H49" s="336" t="str">
        <f t="shared" si="6"/>
        <v/>
      </c>
      <c r="I49" s="460"/>
      <c r="J49" s="461"/>
    </row>
    <row r="50" spans="2:10" ht="20.100000000000001" customHeight="1" x14ac:dyDescent="0.2">
      <c r="B50" s="322">
        <f>B49+1</f>
        <v>39</v>
      </c>
      <c r="C50" s="105"/>
      <c r="D50" s="106"/>
      <c r="E50" s="108" t="s">
        <v>176</v>
      </c>
      <c r="F50" s="108"/>
      <c r="G50" s="340"/>
      <c r="H50" s="336" t="str">
        <f t="shared" si="6"/>
        <v/>
      </c>
      <c r="I50" s="460"/>
      <c r="J50" s="461"/>
    </row>
    <row r="51" spans="2:10" ht="20.100000000000001" customHeight="1" x14ac:dyDescent="0.2">
      <c r="B51" s="322">
        <f>B50+1</f>
        <v>40</v>
      </c>
      <c r="C51" s="105"/>
      <c r="D51" s="106"/>
      <c r="E51" s="108" t="s">
        <v>177</v>
      </c>
      <c r="F51" s="108"/>
      <c r="G51" s="340"/>
      <c r="H51" s="336" t="str">
        <f t="shared" si="6"/>
        <v/>
      </c>
      <c r="I51" s="460"/>
      <c r="J51" s="461"/>
    </row>
    <row r="52" spans="2:10" ht="20.100000000000001" customHeight="1" thickBot="1" x14ac:dyDescent="0.25">
      <c r="B52" s="322">
        <f>B51+1</f>
        <v>41</v>
      </c>
      <c r="C52" s="105"/>
      <c r="D52" s="106"/>
      <c r="E52" s="626" t="s">
        <v>166</v>
      </c>
      <c r="F52" s="626"/>
      <c r="G52" s="340"/>
      <c r="H52" s="336" t="str">
        <f t="shared" si="6"/>
        <v/>
      </c>
      <c r="I52" s="460"/>
      <c r="J52" s="461"/>
    </row>
    <row r="53" spans="2:10" ht="20.100000000000001" customHeight="1" thickBot="1" x14ac:dyDescent="0.25">
      <c r="B53" s="312">
        <f>B52+1</f>
        <v>42</v>
      </c>
      <c r="C53" s="313"/>
      <c r="D53" s="314" t="s">
        <v>364</v>
      </c>
      <c r="E53" s="315"/>
      <c r="F53" s="315"/>
      <c r="G53" s="339">
        <f>SUM(G48:G52)</f>
        <v>0</v>
      </c>
      <c r="H53" s="337" t="str">
        <f t="shared" si="6"/>
        <v/>
      </c>
      <c r="I53" s="118"/>
    </row>
    <row r="54" spans="2:10" ht="20.100000000000001" customHeight="1" thickBot="1" x14ac:dyDescent="0.25">
      <c r="B54" s="312"/>
      <c r="C54" s="313"/>
      <c r="D54" s="314" t="s">
        <v>358</v>
      </c>
      <c r="E54" s="315"/>
      <c r="F54" s="315"/>
      <c r="G54" s="339"/>
      <c r="H54" s="337"/>
      <c r="I54" s="118"/>
    </row>
    <row r="55" spans="2:10" ht="20.100000000000001" customHeight="1" x14ac:dyDescent="0.2">
      <c r="B55" s="326"/>
      <c r="C55" s="309"/>
      <c r="D55" s="310" t="s">
        <v>411</v>
      </c>
      <c r="E55" s="95"/>
      <c r="F55" s="95"/>
      <c r="G55" s="311"/>
      <c r="H55" s="343"/>
      <c r="I55" s="118"/>
    </row>
    <row r="56" spans="2:10" ht="20.100000000000001" customHeight="1" x14ac:dyDescent="0.2">
      <c r="B56" s="322">
        <f>B53+1</f>
        <v>43</v>
      </c>
      <c r="C56" s="105"/>
      <c r="D56" s="106"/>
      <c r="E56" s="108" t="s">
        <v>178</v>
      </c>
      <c r="F56" s="215">
        <v>-1</v>
      </c>
      <c r="G56" s="340"/>
      <c r="H56" s="336" t="str">
        <f t="shared" ref="H56:H62" si="7">IF($F$5=0,"",G56/$F$5)</f>
        <v/>
      </c>
      <c r="I56" s="118"/>
    </row>
    <row r="57" spans="2:10" ht="20.100000000000001" customHeight="1" x14ac:dyDescent="0.2">
      <c r="B57" s="322">
        <f t="shared" ref="B57:B62" si="8">B56+1</f>
        <v>44</v>
      </c>
      <c r="C57" s="105"/>
      <c r="D57" s="106"/>
      <c r="E57" s="626" t="s">
        <v>203</v>
      </c>
      <c r="F57" s="626"/>
      <c r="G57" s="340"/>
      <c r="H57" s="336" t="str">
        <f t="shared" si="7"/>
        <v/>
      </c>
      <c r="I57" s="118"/>
    </row>
    <row r="58" spans="2:10" ht="20.100000000000001" customHeight="1" x14ac:dyDescent="0.2">
      <c r="B58" s="322">
        <f t="shared" si="8"/>
        <v>45</v>
      </c>
      <c r="C58" s="105"/>
      <c r="D58" s="106"/>
      <c r="E58" s="626" t="s">
        <v>166</v>
      </c>
      <c r="F58" s="626"/>
      <c r="G58" s="340"/>
      <c r="H58" s="336" t="str">
        <f t="shared" si="7"/>
        <v/>
      </c>
      <c r="I58" s="118"/>
    </row>
    <row r="59" spans="2:10" ht="20.100000000000001" customHeight="1" x14ac:dyDescent="0.2">
      <c r="B59" s="322">
        <f t="shared" si="8"/>
        <v>46</v>
      </c>
      <c r="C59" s="105"/>
      <c r="D59" s="106"/>
      <c r="E59" s="626" t="s">
        <v>166</v>
      </c>
      <c r="F59" s="626"/>
      <c r="G59" s="340"/>
      <c r="H59" s="336" t="str">
        <f t="shared" si="7"/>
        <v/>
      </c>
      <c r="I59" s="118"/>
    </row>
    <row r="60" spans="2:10" ht="20.100000000000001" customHeight="1" thickBot="1" x14ac:dyDescent="0.25">
      <c r="B60" s="322">
        <f t="shared" si="8"/>
        <v>47</v>
      </c>
      <c r="C60" s="105"/>
      <c r="D60" s="106"/>
      <c r="E60" s="626" t="s">
        <v>166</v>
      </c>
      <c r="F60" s="626"/>
      <c r="G60" s="340"/>
      <c r="H60" s="336" t="str">
        <f t="shared" si="7"/>
        <v/>
      </c>
      <c r="I60" s="118"/>
    </row>
    <row r="61" spans="2:10" ht="20.100000000000001" customHeight="1" thickBot="1" x14ac:dyDescent="0.25">
      <c r="B61" s="312">
        <f t="shared" si="8"/>
        <v>48</v>
      </c>
      <c r="C61" s="313"/>
      <c r="D61" s="314" t="s">
        <v>368</v>
      </c>
      <c r="E61" s="315"/>
      <c r="F61" s="315"/>
      <c r="G61" s="339">
        <f>SUM(G56:G60)</f>
        <v>0</v>
      </c>
      <c r="H61" s="337" t="str">
        <f t="shared" si="7"/>
        <v/>
      </c>
      <c r="I61" s="118"/>
    </row>
    <row r="62" spans="2:10" ht="20.100000000000001" customHeight="1" x14ac:dyDescent="0.2">
      <c r="B62" s="332">
        <f t="shared" si="8"/>
        <v>49</v>
      </c>
      <c r="C62" s="309"/>
      <c r="D62" s="333" t="s">
        <v>359</v>
      </c>
      <c r="E62" s="459"/>
      <c r="F62" s="95"/>
      <c r="G62" s="625"/>
      <c r="H62" s="336" t="str">
        <f t="shared" si="7"/>
        <v/>
      </c>
      <c r="I62" s="118"/>
    </row>
    <row r="63" spans="2:10" ht="20.100000000000001" customHeight="1" x14ac:dyDescent="0.2">
      <c r="B63" s="327"/>
      <c r="C63" s="105"/>
      <c r="D63" s="106"/>
      <c r="E63" s="106"/>
      <c r="F63" s="106"/>
      <c r="G63" s="107"/>
      <c r="H63" s="323"/>
      <c r="I63" s="118"/>
    </row>
    <row r="64" spans="2:10" ht="20.100000000000001" customHeight="1" x14ac:dyDescent="0.2">
      <c r="B64" s="322">
        <v>50</v>
      </c>
      <c r="C64" s="105"/>
      <c r="D64" s="108" t="s">
        <v>289</v>
      </c>
      <c r="E64" s="458"/>
      <c r="F64" s="458"/>
      <c r="G64" s="338">
        <f>G27+G35+G46+G53+G61+G62</f>
        <v>0</v>
      </c>
      <c r="H64" s="336" t="str">
        <f>IF($F$5=0,"",G64/$F$5)</f>
        <v/>
      </c>
      <c r="I64" s="118"/>
    </row>
    <row r="65" spans="1:9" ht="42.75" customHeight="1" thickBot="1" x14ac:dyDescent="0.25">
      <c r="B65" s="328">
        <v>51</v>
      </c>
      <c r="C65" s="329"/>
      <c r="D65" s="661" t="s">
        <v>355</v>
      </c>
      <c r="E65" s="661"/>
      <c r="F65" s="662"/>
      <c r="G65" s="344">
        <f>G15-G64</f>
        <v>0</v>
      </c>
      <c r="H65" s="345" t="str">
        <f>IF($F$5=0,"",G65/$F$5)</f>
        <v/>
      </c>
      <c r="I65" s="118"/>
    </row>
    <row r="66" spans="1:9" ht="20.100000000000001" customHeight="1" x14ac:dyDescent="0.25">
      <c r="B66" s="124" t="s">
        <v>391</v>
      </c>
      <c r="C66" s="89"/>
      <c r="D66" s="89"/>
      <c r="E66" s="89"/>
      <c r="F66" s="89"/>
      <c r="G66" s="90"/>
      <c r="H66" s="90"/>
    </row>
    <row r="67" spans="1:9" ht="18" x14ac:dyDescent="0.25">
      <c r="B67" s="245" t="s">
        <v>279</v>
      </c>
      <c r="C67" s="89"/>
      <c r="D67" s="89"/>
      <c r="E67" s="89"/>
      <c r="F67" s="89"/>
      <c r="G67" s="90"/>
      <c r="H67" s="90"/>
    </row>
    <row r="68" spans="1:9" ht="9" customHeight="1" x14ac:dyDescent="0.2">
      <c r="B68" s="62"/>
      <c r="C68" s="89"/>
      <c r="D68" s="89"/>
      <c r="E68" s="89"/>
      <c r="F68" s="89"/>
      <c r="G68" s="90"/>
      <c r="H68" s="90"/>
    </row>
    <row r="69" spans="1:9" ht="19.5" customHeight="1" x14ac:dyDescent="0.2">
      <c r="B69" s="113" t="s">
        <v>283</v>
      </c>
      <c r="C69" s="89"/>
      <c r="D69" s="89"/>
      <c r="E69" s="89"/>
      <c r="F69" s="89"/>
      <c r="G69" s="90"/>
      <c r="H69" s="90"/>
    </row>
    <row r="70" spans="1:9" x14ac:dyDescent="0.2">
      <c r="A70" s="114"/>
      <c r="B70" s="113" t="s">
        <v>68</v>
      </c>
    </row>
    <row r="71" spans="1:9" ht="20.100000000000001" customHeight="1" x14ac:dyDescent="0.2">
      <c r="B71" s="95"/>
      <c r="C71" s="95"/>
      <c r="D71" s="95"/>
      <c r="E71" s="222"/>
      <c r="F71" s="95"/>
      <c r="G71" s="116"/>
      <c r="H71" s="97"/>
    </row>
    <row r="72" spans="1:9" ht="20.100000000000001" customHeight="1" x14ac:dyDescent="0.25">
      <c r="A72" s="115" t="s">
        <v>419</v>
      </c>
      <c r="C72" s="95"/>
      <c r="D72" s="95"/>
      <c r="E72" s="95"/>
      <c r="F72" s="95"/>
      <c r="G72" s="402" t="s">
        <v>418</v>
      </c>
      <c r="H72" s="117"/>
    </row>
    <row r="73" spans="1:9" ht="20.100000000000001" customHeight="1" x14ac:dyDescent="0.2">
      <c r="B73" s="95"/>
      <c r="C73" s="95"/>
      <c r="D73" s="95"/>
      <c r="E73" s="95"/>
      <c r="F73" s="95"/>
      <c r="G73" s="116"/>
      <c r="H73" s="221"/>
    </row>
    <row r="74" spans="1:9" ht="20.100000000000001" customHeight="1" x14ac:dyDescent="0.2">
      <c r="A74" s="115" t="s">
        <v>417</v>
      </c>
      <c r="C74" s="96"/>
      <c r="E74" s="220"/>
      <c r="F74" s="95"/>
      <c r="G74" s="116"/>
      <c r="H74" s="97"/>
    </row>
    <row r="75" spans="1:9" ht="20.100000000000001" customHeight="1" x14ac:dyDescent="0.2">
      <c r="C75" s="95"/>
      <c r="D75" s="95"/>
      <c r="E75" s="222"/>
      <c r="G75" s="116"/>
      <c r="H75" s="116"/>
      <c r="I75" s="118"/>
    </row>
    <row r="76" spans="1:9" s="119" customFormat="1" ht="49.5" customHeight="1" x14ac:dyDescent="0.3">
      <c r="A76" s="659"/>
      <c r="B76" s="659"/>
      <c r="C76" s="659"/>
      <c r="D76" s="659"/>
      <c r="E76" s="659"/>
      <c r="F76" s="659"/>
      <c r="G76" s="659"/>
      <c r="H76" s="659"/>
    </row>
    <row r="77" spans="1:9" s="119" customFormat="1" ht="23.1" customHeight="1" x14ac:dyDescent="0.2">
      <c r="G77" s="120"/>
      <c r="H77" s="120"/>
    </row>
    <row r="78" spans="1:9" s="119" customFormat="1" ht="23.1" customHeight="1" x14ac:dyDescent="0.2">
      <c r="G78" s="120"/>
      <c r="H78" s="120"/>
    </row>
    <row r="79" spans="1:9" s="119" customFormat="1" ht="23.1" customHeight="1" x14ac:dyDescent="0.2">
      <c r="G79" s="120"/>
      <c r="H79" s="120"/>
    </row>
    <row r="80" spans="1:9" s="119" customFormat="1" ht="23.1" customHeight="1" x14ac:dyDescent="0.2">
      <c r="G80" s="120"/>
      <c r="H80" s="120"/>
    </row>
    <row r="81" spans="7:8" s="119" customFormat="1" ht="23.1" customHeight="1" x14ac:dyDescent="0.2">
      <c r="G81" s="120"/>
      <c r="H81" s="120"/>
    </row>
    <row r="82" spans="7:8" s="119" customFormat="1" ht="23.1" customHeight="1" x14ac:dyDescent="0.2">
      <c r="G82" s="120"/>
      <c r="H82" s="120"/>
    </row>
    <row r="83" spans="7:8" s="119" customFormat="1" ht="23.1" customHeight="1" x14ac:dyDescent="0.2">
      <c r="G83" s="120"/>
      <c r="H83" s="120"/>
    </row>
    <row r="84" spans="7:8" s="119" customFormat="1" ht="23.1" customHeight="1" x14ac:dyDescent="0.2">
      <c r="G84" s="120"/>
      <c r="H84" s="120"/>
    </row>
    <row r="85" spans="7:8" s="119" customFormat="1" ht="23.1" customHeight="1" x14ac:dyDescent="0.2">
      <c r="G85" s="120"/>
      <c r="H85" s="120"/>
    </row>
    <row r="86" spans="7:8" s="119" customFormat="1" ht="23.1" customHeight="1" x14ac:dyDescent="0.2">
      <c r="G86" s="120"/>
      <c r="H86" s="120"/>
    </row>
    <row r="87" spans="7:8" s="119" customFormat="1" ht="23.1" customHeight="1" x14ac:dyDescent="0.2">
      <c r="G87" s="120"/>
      <c r="H87" s="120"/>
    </row>
    <row r="88" spans="7:8" s="119" customFormat="1" ht="23.1" customHeight="1" x14ac:dyDescent="0.2">
      <c r="G88" s="120"/>
      <c r="H88" s="120"/>
    </row>
    <row r="89" spans="7:8" s="119" customFormat="1" ht="23.1" customHeight="1" x14ac:dyDescent="0.2">
      <c r="G89" s="120"/>
      <c r="H89" s="120"/>
    </row>
    <row r="90" spans="7:8" s="119" customFormat="1" ht="23.1" customHeight="1" x14ac:dyDescent="0.2">
      <c r="G90" s="120"/>
      <c r="H90" s="120"/>
    </row>
    <row r="91" spans="7:8" s="119" customFormat="1" ht="23.1" customHeight="1" x14ac:dyDescent="0.2">
      <c r="G91" s="120"/>
      <c r="H91" s="120"/>
    </row>
    <row r="92" spans="7:8" s="119" customFormat="1" ht="23.1" customHeight="1" x14ac:dyDescent="0.2">
      <c r="G92" s="120"/>
      <c r="H92" s="120"/>
    </row>
    <row r="93" spans="7:8" s="119" customFormat="1" ht="23.1" customHeight="1" x14ac:dyDescent="0.2">
      <c r="G93" s="120"/>
      <c r="H93" s="120"/>
    </row>
    <row r="94" spans="7:8" s="119" customFormat="1" ht="23.1" customHeight="1" x14ac:dyDescent="0.2">
      <c r="G94" s="120"/>
      <c r="H94" s="120"/>
    </row>
    <row r="95" spans="7:8" s="119" customFormat="1" ht="23.1" customHeight="1" x14ac:dyDescent="0.2">
      <c r="G95" s="120"/>
      <c r="H95" s="120"/>
    </row>
    <row r="96" spans="7:8" s="119" customFormat="1" ht="23.1" customHeight="1" x14ac:dyDescent="0.2">
      <c r="G96" s="120"/>
      <c r="H96" s="120"/>
    </row>
    <row r="97" spans="7:8" s="119" customFormat="1" ht="23.1" customHeight="1" x14ac:dyDescent="0.2">
      <c r="G97" s="120"/>
      <c r="H97" s="120"/>
    </row>
    <row r="98" spans="7:8" s="119" customFormat="1" ht="23.1" customHeight="1" x14ac:dyDescent="0.2">
      <c r="G98" s="120"/>
      <c r="H98" s="120"/>
    </row>
    <row r="99" spans="7:8" s="119" customFormat="1" ht="23.1" customHeight="1" x14ac:dyDescent="0.2">
      <c r="G99" s="120"/>
      <c r="H99" s="120"/>
    </row>
    <row r="100" spans="7:8" s="119" customFormat="1" ht="23.1" customHeight="1" x14ac:dyDescent="0.2">
      <c r="G100" s="120"/>
      <c r="H100" s="120"/>
    </row>
    <row r="101" spans="7:8" s="119" customFormat="1" ht="23.1" customHeight="1" x14ac:dyDescent="0.2">
      <c r="G101" s="120"/>
      <c r="H101" s="120"/>
    </row>
    <row r="102" spans="7:8" s="119" customFormat="1" ht="23.1" customHeight="1" x14ac:dyDescent="0.2">
      <c r="G102" s="120"/>
      <c r="H102" s="120"/>
    </row>
    <row r="103" spans="7:8" s="119" customFormat="1" ht="23.1" customHeight="1" x14ac:dyDescent="0.2">
      <c r="G103" s="120"/>
      <c r="H103" s="120"/>
    </row>
    <row r="104" spans="7:8" s="119" customFormat="1" ht="23.1" customHeight="1" x14ac:dyDescent="0.2">
      <c r="G104" s="120"/>
      <c r="H104" s="120"/>
    </row>
    <row r="105" spans="7:8" s="119" customFormat="1" ht="23.1" customHeight="1" x14ac:dyDescent="0.2">
      <c r="G105" s="120"/>
      <c r="H105" s="120"/>
    </row>
    <row r="106" spans="7:8" s="119" customFormat="1" ht="23.1" customHeight="1" x14ac:dyDescent="0.2">
      <c r="G106" s="120"/>
      <c r="H106" s="120"/>
    </row>
    <row r="107" spans="7:8" s="119" customFormat="1" ht="23.1" customHeight="1" x14ac:dyDescent="0.2">
      <c r="G107" s="120"/>
      <c r="H107" s="120"/>
    </row>
    <row r="108" spans="7:8" s="119" customFormat="1" ht="23.1" customHeight="1" x14ac:dyDescent="0.2">
      <c r="G108" s="120"/>
      <c r="H108" s="120"/>
    </row>
    <row r="109" spans="7:8" s="119" customFormat="1" ht="23.1" customHeight="1" x14ac:dyDescent="0.2">
      <c r="G109" s="120"/>
      <c r="H109" s="120"/>
    </row>
    <row r="110" spans="7:8" s="119" customFormat="1" ht="23.1" customHeight="1" x14ac:dyDescent="0.2">
      <c r="G110" s="120"/>
      <c r="H110" s="120"/>
    </row>
    <row r="111" spans="7:8" s="119" customFormat="1" ht="23.1" customHeight="1" x14ac:dyDescent="0.2">
      <c r="G111" s="120"/>
      <c r="H111" s="120"/>
    </row>
    <row r="112" spans="7:8" s="119" customFormat="1" ht="23.1" customHeight="1" x14ac:dyDescent="0.2">
      <c r="G112" s="120"/>
      <c r="H112" s="120"/>
    </row>
    <row r="113" spans="7:8" s="119" customFormat="1" ht="23.1" customHeight="1" x14ac:dyDescent="0.2">
      <c r="G113" s="120"/>
      <c r="H113" s="120"/>
    </row>
    <row r="114" spans="7:8" s="119" customFormat="1" ht="23.1" customHeight="1" x14ac:dyDescent="0.2">
      <c r="G114" s="120"/>
      <c r="H114" s="120"/>
    </row>
    <row r="115" spans="7:8" s="119" customFormat="1" ht="23.1" customHeight="1" x14ac:dyDescent="0.2">
      <c r="G115" s="120"/>
      <c r="H115" s="120"/>
    </row>
    <row r="116" spans="7:8" s="119" customFormat="1" ht="23.1" customHeight="1" x14ac:dyDescent="0.2">
      <c r="G116" s="120"/>
      <c r="H116" s="120"/>
    </row>
    <row r="117" spans="7:8" s="119" customFormat="1" ht="23.1" customHeight="1" x14ac:dyDescent="0.2">
      <c r="G117" s="120"/>
      <c r="H117" s="120"/>
    </row>
    <row r="118" spans="7:8" s="119" customFormat="1" ht="23.1" customHeight="1" x14ac:dyDescent="0.2">
      <c r="G118" s="120"/>
      <c r="H118" s="120"/>
    </row>
    <row r="119" spans="7:8" s="119" customFormat="1" ht="23.1" customHeight="1" x14ac:dyDescent="0.2">
      <c r="G119" s="120"/>
      <c r="H119" s="120"/>
    </row>
    <row r="120" spans="7:8" s="119" customFormat="1" ht="23.1" customHeight="1" x14ac:dyDescent="0.2">
      <c r="G120" s="120"/>
      <c r="H120" s="120"/>
    </row>
    <row r="121" spans="7:8" s="119" customFormat="1" ht="23.1" customHeight="1" x14ac:dyDescent="0.2">
      <c r="G121" s="120"/>
      <c r="H121" s="120"/>
    </row>
    <row r="122" spans="7:8" s="119" customFormat="1" ht="23.1" customHeight="1" x14ac:dyDescent="0.2">
      <c r="G122" s="120"/>
      <c r="H122" s="120"/>
    </row>
    <row r="123" spans="7:8" s="119" customFormat="1" ht="23.1" customHeight="1" x14ac:dyDescent="0.2">
      <c r="G123" s="120"/>
      <c r="H123" s="120"/>
    </row>
    <row r="124" spans="7:8" s="119" customFormat="1" ht="23.1" customHeight="1" x14ac:dyDescent="0.2">
      <c r="G124" s="120"/>
      <c r="H124" s="120"/>
    </row>
    <row r="125" spans="7:8" s="119" customFormat="1" ht="23.1" customHeight="1" x14ac:dyDescent="0.2">
      <c r="G125" s="120"/>
      <c r="H125" s="120"/>
    </row>
    <row r="126" spans="7:8" s="119" customFormat="1" ht="23.1" customHeight="1" x14ac:dyDescent="0.2">
      <c r="G126" s="120"/>
      <c r="H126" s="120"/>
    </row>
    <row r="127" spans="7:8" s="119" customFormat="1" ht="23.1" customHeight="1" x14ac:dyDescent="0.2">
      <c r="G127" s="120"/>
      <c r="H127" s="120"/>
    </row>
    <row r="128" spans="7:8" s="119" customFormat="1" ht="23.1" customHeight="1" x14ac:dyDescent="0.2">
      <c r="G128" s="120"/>
      <c r="H128" s="120"/>
    </row>
    <row r="129" spans="7:8" s="119" customFormat="1" ht="23.1" customHeight="1" x14ac:dyDescent="0.2">
      <c r="G129" s="120"/>
      <c r="H129" s="120"/>
    </row>
    <row r="130" spans="7:8" s="119" customFormat="1" ht="23.1" customHeight="1" x14ac:dyDescent="0.2">
      <c r="G130" s="120"/>
      <c r="H130" s="120"/>
    </row>
    <row r="131" spans="7:8" s="119" customFormat="1" ht="23.1" customHeight="1" x14ac:dyDescent="0.2">
      <c r="G131" s="120"/>
      <c r="H131" s="120"/>
    </row>
    <row r="132" spans="7:8" s="119" customFormat="1" ht="23.1" customHeight="1" x14ac:dyDescent="0.2">
      <c r="G132" s="120"/>
      <c r="H132" s="120"/>
    </row>
    <row r="133" spans="7:8" s="119" customFormat="1" ht="23.1" customHeight="1" x14ac:dyDescent="0.2">
      <c r="G133" s="120"/>
      <c r="H133" s="120"/>
    </row>
    <row r="134" spans="7:8" s="119" customFormat="1" ht="23.1" customHeight="1" x14ac:dyDescent="0.2">
      <c r="G134" s="120"/>
      <c r="H134" s="120"/>
    </row>
    <row r="135" spans="7:8" s="119" customFormat="1" ht="23.1" customHeight="1" x14ac:dyDescent="0.2">
      <c r="G135" s="120"/>
      <c r="H135" s="120"/>
    </row>
    <row r="136" spans="7:8" s="119" customFormat="1" ht="23.1" customHeight="1" x14ac:dyDescent="0.2">
      <c r="G136" s="120"/>
      <c r="H136" s="120"/>
    </row>
    <row r="137" spans="7:8" s="119" customFormat="1" ht="23.1" customHeight="1" x14ac:dyDescent="0.2">
      <c r="G137" s="120"/>
      <c r="H137" s="120"/>
    </row>
    <row r="138" spans="7:8" s="119" customFormat="1" ht="23.1" customHeight="1" x14ac:dyDescent="0.2">
      <c r="G138" s="120"/>
      <c r="H138" s="120"/>
    </row>
    <row r="139" spans="7:8" s="119" customFormat="1" ht="23.1" customHeight="1" x14ac:dyDescent="0.2">
      <c r="G139" s="120"/>
      <c r="H139" s="120"/>
    </row>
    <row r="140" spans="7:8" s="119" customFormat="1" ht="23.1" customHeight="1" x14ac:dyDescent="0.2">
      <c r="G140" s="120"/>
      <c r="H140" s="120"/>
    </row>
    <row r="141" spans="7:8" s="119" customFormat="1" ht="23.1" customHeight="1" x14ac:dyDescent="0.2">
      <c r="G141" s="120"/>
      <c r="H141" s="120"/>
    </row>
    <row r="142" spans="7:8" s="119" customFormat="1" ht="23.1" customHeight="1" x14ac:dyDescent="0.2">
      <c r="G142" s="120"/>
      <c r="H142" s="120"/>
    </row>
    <row r="143" spans="7:8" s="119" customFormat="1" ht="23.1" customHeight="1" x14ac:dyDescent="0.2">
      <c r="G143" s="120"/>
      <c r="H143" s="120"/>
    </row>
    <row r="144" spans="7:8" s="119" customFormat="1" ht="23.1" customHeight="1" x14ac:dyDescent="0.2">
      <c r="G144" s="120"/>
      <c r="H144" s="120"/>
    </row>
    <row r="145" spans="7:8" s="119" customFormat="1" ht="23.1" customHeight="1" x14ac:dyDescent="0.2">
      <c r="G145" s="120"/>
      <c r="H145" s="120"/>
    </row>
    <row r="146" spans="7:8" s="119" customFormat="1" ht="23.1" customHeight="1" x14ac:dyDescent="0.2">
      <c r="G146" s="120"/>
      <c r="H146" s="120"/>
    </row>
    <row r="147" spans="7:8" s="119" customFormat="1" ht="23.1" customHeight="1" x14ac:dyDescent="0.2">
      <c r="G147" s="120"/>
      <c r="H147" s="120"/>
    </row>
    <row r="148" spans="7:8" s="119" customFormat="1" ht="23.1" customHeight="1" x14ac:dyDescent="0.2">
      <c r="G148" s="120"/>
      <c r="H148" s="120"/>
    </row>
    <row r="149" spans="7:8" s="119" customFormat="1" ht="23.1" customHeight="1" x14ac:dyDescent="0.2">
      <c r="G149" s="120"/>
      <c r="H149" s="120"/>
    </row>
    <row r="150" spans="7:8" s="119" customFormat="1" ht="23.1" customHeight="1" x14ac:dyDescent="0.2">
      <c r="G150" s="120"/>
      <c r="H150" s="120"/>
    </row>
    <row r="151" spans="7:8" s="119" customFormat="1" ht="23.1" customHeight="1" x14ac:dyDescent="0.2">
      <c r="G151" s="120"/>
      <c r="H151" s="120"/>
    </row>
    <row r="152" spans="7:8" s="119" customFormat="1" ht="23.1" customHeight="1" x14ac:dyDescent="0.2">
      <c r="G152" s="120"/>
      <c r="H152" s="120"/>
    </row>
    <row r="153" spans="7:8" s="119" customFormat="1" ht="23.1" customHeight="1" x14ac:dyDescent="0.2">
      <c r="G153" s="120"/>
      <c r="H153" s="120"/>
    </row>
    <row r="154" spans="7:8" s="119" customFormat="1" ht="23.1" customHeight="1" x14ac:dyDescent="0.2">
      <c r="G154" s="120"/>
      <c r="H154" s="120"/>
    </row>
    <row r="155" spans="7:8" s="119" customFormat="1" ht="23.1" customHeight="1" x14ac:dyDescent="0.2">
      <c r="G155" s="120"/>
      <c r="H155" s="120"/>
    </row>
    <row r="156" spans="7:8" s="119" customFormat="1" ht="23.1" customHeight="1" x14ac:dyDescent="0.2">
      <c r="G156" s="120"/>
      <c r="H156" s="120"/>
    </row>
    <row r="157" spans="7:8" s="119" customFormat="1" ht="23.1" customHeight="1" x14ac:dyDescent="0.2">
      <c r="G157" s="120"/>
      <c r="H157" s="120"/>
    </row>
    <row r="158" spans="7:8" s="119" customFormat="1" ht="23.1" customHeight="1" x14ac:dyDescent="0.2">
      <c r="G158" s="120"/>
      <c r="H158" s="120"/>
    </row>
    <row r="159" spans="7:8" s="119" customFormat="1" ht="23.1" customHeight="1" x14ac:dyDescent="0.2">
      <c r="G159" s="120"/>
      <c r="H159" s="120"/>
    </row>
    <row r="160" spans="7:8" s="119" customFormat="1" ht="23.1" customHeight="1" x14ac:dyDescent="0.2">
      <c r="G160" s="120"/>
      <c r="H160" s="120"/>
    </row>
    <row r="161" spans="7:8" s="119" customFormat="1" ht="23.1" customHeight="1" x14ac:dyDescent="0.2">
      <c r="G161" s="120"/>
      <c r="H161" s="120"/>
    </row>
    <row r="162" spans="7:8" s="119" customFormat="1" ht="23.1" customHeight="1" x14ac:dyDescent="0.2">
      <c r="G162" s="120"/>
      <c r="H162" s="120"/>
    </row>
    <row r="163" spans="7:8" s="119" customFormat="1" ht="23.1" customHeight="1" x14ac:dyDescent="0.2">
      <c r="G163" s="120"/>
      <c r="H163" s="120"/>
    </row>
    <row r="164" spans="7:8" s="119" customFormat="1" ht="23.1" customHeight="1" x14ac:dyDescent="0.2">
      <c r="G164" s="120"/>
      <c r="H164" s="120"/>
    </row>
    <row r="165" spans="7:8" s="119" customFormat="1" ht="23.1" customHeight="1" x14ac:dyDescent="0.2">
      <c r="G165" s="120"/>
      <c r="H165" s="120"/>
    </row>
    <row r="166" spans="7:8" s="119" customFormat="1" ht="23.1" customHeight="1" x14ac:dyDescent="0.2">
      <c r="G166" s="120"/>
      <c r="H166" s="120"/>
    </row>
    <row r="167" spans="7:8" s="119" customFormat="1" ht="23.1" customHeight="1" x14ac:dyDescent="0.2">
      <c r="G167" s="120"/>
      <c r="H167" s="120"/>
    </row>
    <row r="168" spans="7:8" s="119" customFormat="1" ht="23.1" customHeight="1" x14ac:dyDescent="0.2">
      <c r="G168" s="120"/>
      <c r="H168" s="120"/>
    </row>
    <row r="169" spans="7:8" s="119" customFormat="1" ht="23.1" customHeight="1" x14ac:dyDescent="0.2">
      <c r="G169" s="120"/>
      <c r="H169" s="120"/>
    </row>
    <row r="170" spans="7:8" s="119" customFormat="1" ht="23.1" customHeight="1" x14ac:dyDescent="0.2">
      <c r="G170" s="120"/>
      <c r="H170" s="120"/>
    </row>
    <row r="171" spans="7:8" s="119" customFormat="1" ht="23.1" customHeight="1" x14ac:dyDescent="0.2">
      <c r="G171" s="120"/>
      <c r="H171" s="120"/>
    </row>
    <row r="172" spans="7:8" s="119" customFormat="1" ht="23.1" customHeight="1" x14ac:dyDescent="0.2">
      <c r="G172" s="120"/>
      <c r="H172" s="120"/>
    </row>
    <row r="173" spans="7:8" s="119" customFormat="1" ht="23.1" customHeight="1" x14ac:dyDescent="0.2">
      <c r="G173" s="120"/>
      <c r="H173" s="120"/>
    </row>
    <row r="174" spans="7:8" s="119" customFormat="1" ht="23.1" customHeight="1" x14ac:dyDescent="0.2">
      <c r="G174" s="120"/>
      <c r="H174" s="120"/>
    </row>
    <row r="175" spans="7:8" s="119" customFormat="1" ht="23.1" customHeight="1" x14ac:dyDescent="0.2">
      <c r="G175" s="120"/>
      <c r="H175" s="120"/>
    </row>
    <row r="176" spans="7:8" s="119" customFormat="1" ht="23.1" customHeight="1" x14ac:dyDescent="0.2">
      <c r="G176" s="120"/>
      <c r="H176" s="120"/>
    </row>
    <row r="177" spans="7:8" s="119" customFormat="1" ht="23.1" customHeight="1" x14ac:dyDescent="0.2">
      <c r="G177" s="120"/>
      <c r="H177" s="120"/>
    </row>
    <row r="178" spans="7:8" s="119" customFormat="1" ht="23.1" customHeight="1" x14ac:dyDescent="0.2">
      <c r="G178" s="120"/>
      <c r="H178" s="120"/>
    </row>
    <row r="179" spans="7:8" s="119" customFormat="1" ht="23.1" customHeight="1" x14ac:dyDescent="0.2">
      <c r="G179" s="120"/>
      <c r="H179" s="120"/>
    </row>
    <row r="180" spans="7:8" s="119" customFormat="1" ht="23.1" customHeight="1" x14ac:dyDescent="0.2">
      <c r="G180" s="120"/>
      <c r="H180" s="120"/>
    </row>
    <row r="181" spans="7:8" s="119" customFormat="1" ht="23.1" customHeight="1" x14ac:dyDescent="0.2">
      <c r="G181" s="120"/>
      <c r="H181" s="120"/>
    </row>
    <row r="182" spans="7:8" s="119" customFormat="1" ht="23.1" customHeight="1" x14ac:dyDescent="0.2">
      <c r="G182" s="120"/>
      <c r="H182" s="120"/>
    </row>
    <row r="183" spans="7:8" s="119" customFormat="1" ht="23.1" customHeight="1" x14ac:dyDescent="0.2">
      <c r="G183" s="120"/>
      <c r="H183" s="120"/>
    </row>
    <row r="184" spans="7:8" s="119" customFormat="1" ht="23.1" customHeight="1" x14ac:dyDescent="0.2">
      <c r="G184" s="120"/>
      <c r="H184" s="120"/>
    </row>
    <row r="185" spans="7:8" s="119" customFormat="1" ht="23.1" customHeight="1" x14ac:dyDescent="0.2">
      <c r="G185" s="120"/>
      <c r="H185" s="120"/>
    </row>
    <row r="186" spans="7:8" s="119" customFormat="1" ht="23.1" customHeight="1" x14ac:dyDescent="0.2">
      <c r="G186" s="120"/>
      <c r="H186" s="120"/>
    </row>
    <row r="187" spans="7:8" s="119" customFormat="1" ht="23.1" customHeight="1" x14ac:dyDescent="0.2">
      <c r="G187" s="120"/>
      <c r="H187" s="120"/>
    </row>
    <row r="188" spans="7:8" s="119" customFormat="1" ht="23.1" customHeight="1" x14ac:dyDescent="0.2">
      <c r="G188" s="120"/>
      <c r="H188" s="120"/>
    </row>
    <row r="189" spans="7:8" s="119" customFormat="1" ht="23.1" customHeight="1" x14ac:dyDescent="0.2">
      <c r="G189" s="120"/>
      <c r="H189" s="120"/>
    </row>
    <row r="190" spans="7:8" s="119" customFormat="1" ht="23.1" customHeight="1" x14ac:dyDescent="0.2">
      <c r="G190" s="120"/>
      <c r="H190" s="120"/>
    </row>
    <row r="191" spans="7:8" s="119" customFormat="1" ht="23.1" customHeight="1" x14ac:dyDescent="0.2">
      <c r="G191" s="120"/>
      <c r="H191" s="120"/>
    </row>
    <row r="192" spans="7:8" s="119" customFormat="1" ht="23.1" customHeight="1" x14ac:dyDescent="0.2">
      <c r="G192" s="120"/>
      <c r="H192" s="120"/>
    </row>
    <row r="193" spans="7:8" s="119" customFormat="1" ht="23.1" customHeight="1" x14ac:dyDescent="0.2">
      <c r="G193" s="120"/>
      <c r="H193" s="120"/>
    </row>
    <row r="194" spans="7:8" s="119" customFormat="1" ht="23.1" customHeight="1" x14ac:dyDescent="0.2">
      <c r="G194" s="120"/>
      <c r="H194" s="120"/>
    </row>
    <row r="195" spans="7:8" s="119" customFormat="1" ht="23.1" customHeight="1" x14ac:dyDescent="0.2">
      <c r="G195" s="120"/>
      <c r="H195" s="120"/>
    </row>
    <row r="196" spans="7:8" s="119" customFormat="1" ht="23.1" customHeight="1" x14ac:dyDescent="0.2">
      <c r="G196" s="120"/>
      <c r="H196" s="120"/>
    </row>
    <row r="197" spans="7:8" s="119" customFormat="1" ht="23.1" customHeight="1" x14ac:dyDescent="0.2">
      <c r="G197" s="120"/>
      <c r="H197" s="120"/>
    </row>
    <row r="198" spans="7:8" s="119" customFormat="1" ht="23.1" customHeight="1" x14ac:dyDescent="0.2">
      <c r="G198" s="120"/>
      <c r="H198" s="120"/>
    </row>
    <row r="199" spans="7:8" s="119" customFormat="1" ht="23.1" customHeight="1" x14ac:dyDescent="0.2">
      <c r="G199" s="120"/>
      <c r="H199" s="120"/>
    </row>
    <row r="200" spans="7:8" s="119" customFormat="1" ht="23.1" customHeight="1" x14ac:dyDescent="0.2">
      <c r="G200" s="120"/>
      <c r="H200" s="120"/>
    </row>
    <row r="201" spans="7:8" s="119" customFormat="1" ht="23.1" customHeight="1" x14ac:dyDescent="0.2">
      <c r="G201" s="120"/>
      <c r="H201" s="120"/>
    </row>
    <row r="202" spans="7:8" s="119" customFormat="1" ht="23.1" customHeight="1" x14ac:dyDescent="0.2">
      <c r="G202" s="120"/>
      <c r="H202" s="120"/>
    </row>
    <row r="203" spans="7:8" s="119" customFormat="1" ht="23.1" customHeight="1" x14ac:dyDescent="0.2">
      <c r="G203" s="120"/>
      <c r="H203" s="120"/>
    </row>
    <row r="204" spans="7:8" s="119" customFormat="1" ht="23.1" customHeight="1" x14ac:dyDescent="0.2">
      <c r="G204" s="120"/>
      <c r="H204" s="120"/>
    </row>
    <row r="205" spans="7:8" s="119" customFormat="1" ht="23.1" customHeight="1" x14ac:dyDescent="0.2">
      <c r="G205" s="120"/>
      <c r="H205" s="120"/>
    </row>
    <row r="206" spans="7:8" s="119" customFormat="1" ht="23.1" customHeight="1" x14ac:dyDescent="0.2">
      <c r="G206" s="120"/>
      <c r="H206" s="120"/>
    </row>
    <row r="207" spans="7:8" s="119" customFormat="1" ht="23.1" customHeight="1" x14ac:dyDescent="0.2">
      <c r="G207" s="120"/>
      <c r="H207" s="120"/>
    </row>
    <row r="208" spans="7:8" s="119" customFormat="1" ht="23.1" customHeight="1" x14ac:dyDescent="0.2">
      <c r="G208" s="120"/>
      <c r="H208" s="120"/>
    </row>
    <row r="209" spans="7:8" s="119" customFormat="1" ht="23.1" customHeight="1" x14ac:dyDescent="0.2">
      <c r="G209" s="120"/>
      <c r="H209" s="120"/>
    </row>
    <row r="210" spans="7:8" s="119" customFormat="1" ht="23.1" customHeight="1" x14ac:dyDescent="0.2">
      <c r="G210" s="120"/>
      <c r="H210" s="120"/>
    </row>
    <row r="211" spans="7:8" s="119" customFormat="1" ht="23.1" customHeight="1" x14ac:dyDescent="0.2">
      <c r="G211" s="120"/>
      <c r="H211" s="120"/>
    </row>
    <row r="212" spans="7:8" s="119" customFormat="1" ht="23.1" customHeight="1" x14ac:dyDescent="0.2">
      <c r="G212" s="120"/>
      <c r="H212" s="120"/>
    </row>
    <row r="213" spans="7:8" s="119" customFormat="1" ht="23.1" customHeight="1" x14ac:dyDescent="0.2">
      <c r="G213" s="120"/>
      <c r="H213" s="120"/>
    </row>
    <row r="214" spans="7:8" s="119" customFormat="1" ht="23.1" customHeight="1" x14ac:dyDescent="0.2">
      <c r="G214" s="120"/>
      <c r="H214" s="120"/>
    </row>
    <row r="215" spans="7:8" s="119" customFormat="1" ht="23.1" customHeight="1" x14ac:dyDescent="0.2">
      <c r="G215" s="120"/>
      <c r="H215" s="120"/>
    </row>
    <row r="216" spans="7:8" s="119" customFormat="1" ht="23.1" customHeight="1" x14ac:dyDescent="0.2">
      <c r="G216" s="120"/>
      <c r="H216" s="120"/>
    </row>
    <row r="217" spans="7:8" s="119" customFormat="1" ht="23.1" customHeight="1" x14ac:dyDescent="0.2">
      <c r="G217" s="120"/>
      <c r="H217" s="120"/>
    </row>
    <row r="218" spans="7:8" s="119" customFormat="1" ht="23.1" customHeight="1" x14ac:dyDescent="0.2">
      <c r="G218" s="120"/>
      <c r="H218" s="120"/>
    </row>
    <row r="219" spans="7:8" s="119" customFormat="1" ht="23.1" customHeight="1" x14ac:dyDescent="0.2">
      <c r="G219" s="120"/>
      <c r="H219" s="120"/>
    </row>
    <row r="220" spans="7:8" s="119" customFormat="1" ht="23.1" customHeight="1" x14ac:dyDescent="0.2">
      <c r="G220" s="120"/>
      <c r="H220" s="120"/>
    </row>
    <row r="221" spans="7:8" s="119" customFormat="1" ht="23.1" customHeight="1" x14ac:dyDescent="0.2">
      <c r="G221" s="120"/>
      <c r="H221" s="120"/>
    </row>
    <row r="222" spans="7:8" s="119" customFormat="1" ht="23.1" customHeight="1" x14ac:dyDescent="0.2">
      <c r="G222" s="120"/>
      <c r="H222" s="120"/>
    </row>
    <row r="223" spans="7:8" s="119" customFormat="1" ht="23.1" customHeight="1" x14ac:dyDescent="0.2">
      <c r="G223" s="120"/>
      <c r="H223" s="120"/>
    </row>
    <row r="224" spans="7:8" s="119" customFormat="1" ht="23.1" customHeight="1" x14ac:dyDescent="0.2">
      <c r="G224" s="120"/>
      <c r="H224" s="120"/>
    </row>
    <row r="225" spans="7:8" s="119" customFormat="1" ht="23.1" customHeight="1" x14ac:dyDescent="0.2">
      <c r="G225" s="120"/>
      <c r="H225" s="120"/>
    </row>
    <row r="226" spans="7:8" s="119" customFormat="1" ht="23.1" customHeight="1" x14ac:dyDescent="0.2">
      <c r="G226" s="120"/>
      <c r="H226" s="120"/>
    </row>
    <row r="227" spans="7:8" s="119" customFormat="1" ht="23.1" customHeight="1" x14ac:dyDescent="0.2">
      <c r="G227" s="120"/>
      <c r="H227" s="120"/>
    </row>
    <row r="228" spans="7:8" s="119" customFormat="1" ht="23.1" customHeight="1" x14ac:dyDescent="0.2">
      <c r="G228" s="120"/>
      <c r="H228" s="120"/>
    </row>
    <row r="229" spans="7:8" s="119" customFormat="1" ht="23.1" customHeight="1" x14ac:dyDescent="0.2">
      <c r="G229" s="120"/>
      <c r="H229" s="120"/>
    </row>
    <row r="230" spans="7:8" s="119" customFormat="1" ht="23.1" customHeight="1" x14ac:dyDescent="0.2">
      <c r="G230" s="120"/>
      <c r="H230" s="120"/>
    </row>
    <row r="231" spans="7:8" s="119" customFormat="1" ht="23.1" customHeight="1" x14ac:dyDescent="0.2">
      <c r="G231" s="120"/>
      <c r="H231" s="120"/>
    </row>
    <row r="232" spans="7:8" s="119" customFormat="1" ht="23.1" customHeight="1" x14ac:dyDescent="0.2">
      <c r="G232" s="120"/>
      <c r="H232" s="120"/>
    </row>
    <row r="233" spans="7:8" s="119" customFormat="1" ht="23.1" customHeight="1" x14ac:dyDescent="0.2">
      <c r="G233" s="120"/>
      <c r="H233" s="120"/>
    </row>
    <row r="234" spans="7:8" s="119" customFormat="1" ht="23.1" customHeight="1" x14ac:dyDescent="0.2">
      <c r="G234" s="120"/>
      <c r="H234" s="120"/>
    </row>
    <row r="235" spans="7:8" s="119" customFormat="1" ht="23.1" customHeight="1" x14ac:dyDescent="0.2">
      <c r="G235" s="120"/>
      <c r="H235" s="120"/>
    </row>
    <row r="236" spans="7:8" s="119" customFormat="1" ht="23.1" customHeight="1" x14ac:dyDescent="0.2">
      <c r="G236" s="120"/>
      <c r="H236" s="120"/>
    </row>
    <row r="237" spans="7:8" s="119" customFormat="1" ht="23.1" customHeight="1" x14ac:dyDescent="0.2">
      <c r="G237" s="120"/>
      <c r="H237" s="120"/>
    </row>
    <row r="238" spans="7:8" s="119" customFormat="1" ht="23.1" customHeight="1" x14ac:dyDescent="0.2">
      <c r="G238" s="120"/>
      <c r="H238" s="120"/>
    </row>
    <row r="239" spans="7:8" s="119" customFormat="1" ht="23.1" customHeight="1" x14ac:dyDescent="0.2">
      <c r="G239" s="120"/>
      <c r="H239" s="120"/>
    </row>
    <row r="240" spans="7:8" s="119" customFormat="1" ht="23.1" customHeight="1" x14ac:dyDescent="0.2">
      <c r="G240" s="120"/>
      <c r="H240" s="120"/>
    </row>
    <row r="241" spans="7:8" s="119" customFormat="1" ht="23.1" customHeight="1" x14ac:dyDescent="0.2">
      <c r="G241" s="120"/>
      <c r="H241" s="120"/>
    </row>
    <row r="242" spans="7:8" s="119" customFormat="1" ht="23.1" customHeight="1" x14ac:dyDescent="0.2">
      <c r="G242" s="120"/>
      <c r="H242" s="120"/>
    </row>
    <row r="243" spans="7:8" s="119" customFormat="1" ht="23.1" customHeight="1" x14ac:dyDescent="0.2">
      <c r="G243" s="120"/>
      <c r="H243" s="120"/>
    </row>
    <row r="244" spans="7:8" s="119" customFormat="1" ht="23.1" customHeight="1" x14ac:dyDescent="0.2">
      <c r="G244" s="120"/>
      <c r="H244" s="120"/>
    </row>
    <row r="245" spans="7:8" s="119" customFormat="1" ht="23.1" customHeight="1" x14ac:dyDescent="0.2">
      <c r="G245" s="120"/>
      <c r="H245" s="120"/>
    </row>
    <row r="246" spans="7:8" s="119" customFormat="1" ht="23.1" customHeight="1" x14ac:dyDescent="0.2">
      <c r="G246" s="120"/>
      <c r="H246" s="120"/>
    </row>
    <row r="247" spans="7:8" s="119" customFormat="1" ht="23.1" customHeight="1" x14ac:dyDescent="0.2">
      <c r="G247" s="120"/>
      <c r="H247" s="120"/>
    </row>
    <row r="248" spans="7:8" s="119" customFormat="1" ht="23.1" customHeight="1" x14ac:dyDescent="0.2">
      <c r="G248" s="120"/>
      <c r="H248" s="120"/>
    </row>
    <row r="249" spans="7:8" s="119" customFormat="1" ht="23.1" customHeight="1" x14ac:dyDescent="0.2">
      <c r="G249" s="120"/>
      <c r="H249" s="120"/>
    </row>
    <row r="250" spans="7:8" s="119" customFormat="1" ht="23.1" customHeight="1" x14ac:dyDescent="0.2">
      <c r="G250" s="120"/>
      <c r="H250" s="120"/>
    </row>
    <row r="251" spans="7:8" s="119" customFormat="1" ht="23.1" customHeight="1" x14ac:dyDescent="0.2">
      <c r="G251" s="120"/>
      <c r="H251" s="120"/>
    </row>
    <row r="252" spans="7:8" s="119" customFormat="1" ht="23.1" customHeight="1" x14ac:dyDescent="0.2">
      <c r="G252" s="120"/>
      <c r="H252" s="120"/>
    </row>
    <row r="253" spans="7:8" s="119" customFormat="1" ht="23.1" customHeight="1" x14ac:dyDescent="0.2">
      <c r="G253" s="120"/>
      <c r="H253" s="120"/>
    </row>
    <row r="254" spans="7:8" s="119" customFormat="1" ht="23.1" customHeight="1" x14ac:dyDescent="0.2">
      <c r="G254" s="120"/>
      <c r="H254" s="120"/>
    </row>
    <row r="255" spans="7:8" s="119" customFormat="1" ht="23.1" customHeight="1" x14ac:dyDescent="0.2">
      <c r="G255" s="120"/>
      <c r="H255" s="120"/>
    </row>
    <row r="256" spans="7:8" s="119" customFormat="1" ht="23.1" customHeight="1" x14ac:dyDescent="0.2">
      <c r="G256" s="120"/>
      <c r="H256" s="120"/>
    </row>
    <row r="257" spans="7:8" s="119" customFormat="1" ht="23.1" customHeight="1" x14ac:dyDescent="0.2">
      <c r="G257" s="120"/>
      <c r="H257" s="120"/>
    </row>
    <row r="258" spans="7:8" s="119" customFormat="1" ht="23.1" customHeight="1" x14ac:dyDescent="0.2">
      <c r="G258" s="120"/>
      <c r="H258" s="120"/>
    </row>
    <row r="259" spans="7:8" s="119" customFormat="1" ht="23.1" customHeight="1" x14ac:dyDescent="0.2">
      <c r="G259" s="120"/>
      <c r="H259" s="120"/>
    </row>
    <row r="260" spans="7:8" s="119" customFormat="1" ht="23.1" customHeight="1" x14ac:dyDescent="0.2">
      <c r="G260" s="120"/>
      <c r="H260" s="120"/>
    </row>
    <row r="261" spans="7:8" s="119" customFormat="1" ht="23.1" customHeight="1" x14ac:dyDescent="0.2">
      <c r="G261" s="120"/>
      <c r="H261" s="120"/>
    </row>
    <row r="262" spans="7:8" s="119" customFormat="1" ht="23.1" customHeight="1" x14ac:dyDescent="0.2">
      <c r="G262" s="120"/>
      <c r="H262" s="120"/>
    </row>
    <row r="263" spans="7:8" s="119" customFormat="1" ht="23.1" customHeight="1" x14ac:dyDescent="0.2">
      <c r="G263" s="120"/>
      <c r="H263" s="120"/>
    </row>
    <row r="264" spans="7:8" s="119" customFormat="1" ht="99.95" customHeight="1" x14ac:dyDescent="0.2">
      <c r="G264" s="120"/>
      <c r="H264" s="120"/>
    </row>
    <row r="265" spans="7:8" s="119" customFormat="1" ht="99.95" customHeight="1" x14ac:dyDescent="0.2">
      <c r="G265" s="120"/>
      <c r="H265" s="120"/>
    </row>
    <row r="266" spans="7:8" s="119" customFormat="1" ht="99.95" customHeight="1" x14ac:dyDescent="0.2">
      <c r="G266" s="120"/>
      <c r="H266" s="120"/>
    </row>
    <row r="267" spans="7:8" s="119" customFormat="1" ht="99.95" customHeight="1" x14ac:dyDescent="0.2">
      <c r="G267" s="120"/>
      <c r="H267" s="120"/>
    </row>
    <row r="268" spans="7:8" s="119" customFormat="1" ht="99.95" customHeight="1" x14ac:dyDescent="0.2">
      <c r="G268" s="120"/>
      <c r="H268" s="120"/>
    </row>
    <row r="269" spans="7:8" s="119" customFormat="1" ht="99.95" customHeight="1" x14ac:dyDescent="0.2">
      <c r="G269" s="120"/>
      <c r="H269" s="120"/>
    </row>
    <row r="270" spans="7:8" s="119" customFormat="1" ht="99.95" customHeight="1" x14ac:dyDescent="0.2">
      <c r="G270" s="120"/>
      <c r="H270" s="120"/>
    </row>
    <row r="271" spans="7:8" s="119" customFormat="1" ht="99.95" customHeight="1" x14ac:dyDescent="0.2">
      <c r="G271" s="120"/>
      <c r="H271" s="120"/>
    </row>
    <row r="272" spans="7:8" s="119" customFormat="1" ht="99.95" customHeight="1" x14ac:dyDescent="0.2">
      <c r="G272" s="120"/>
      <c r="H272" s="120"/>
    </row>
    <row r="273" spans="7:8" s="119" customFormat="1" ht="99.95" customHeight="1" x14ac:dyDescent="0.2">
      <c r="G273" s="120"/>
      <c r="H273" s="120"/>
    </row>
    <row r="274" spans="7:8" s="119" customFormat="1" ht="99.95" customHeight="1" x14ac:dyDescent="0.2">
      <c r="G274" s="120"/>
      <c r="H274" s="120"/>
    </row>
    <row r="275" spans="7:8" s="119" customFormat="1" ht="99.95" customHeight="1" x14ac:dyDescent="0.2">
      <c r="G275" s="120"/>
      <c r="H275" s="120"/>
    </row>
    <row r="276" spans="7:8" s="119" customFormat="1" ht="99.95" customHeight="1" x14ac:dyDescent="0.2">
      <c r="G276" s="120"/>
      <c r="H276" s="120"/>
    </row>
    <row r="277" spans="7:8" s="119" customFormat="1" ht="99.95" customHeight="1" x14ac:dyDescent="0.2">
      <c r="G277" s="120"/>
      <c r="H277" s="120"/>
    </row>
    <row r="278" spans="7:8" s="119" customFormat="1" ht="99.95" customHeight="1" x14ac:dyDescent="0.2">
      <c r="G278" s="120"/>
      <c r="H278" s="120"/>
    </row>
    <row r="279" spans="7:8" s="119" customFormat="1" ht="99.95" customHeight="1" x14ac:dyDescent="0.2">
      <c r="G279" s="120"/>
      <c r="H279" s="120"/>
    </row>
    <row r="280" spans="7:8" s="119" customFormat="1" ht="99.95" customHeight="1" x14ac:dyDescent="0.2">
      <c r="G280" s="120"/>
      <c r="H280" s="120"/>
    </row>
    <row r="281" spans="7:8" s="119" customFormat="1" ht="99.95" customHeight="1" x14ac:dyDescent="0.2">
      <c r="G281" s="120"/>
      <c r="H281" s="120"/>
    </row>
    <row r="282" spans="7:8" s="119" customFormat="1" ht="99.95" customHeight="1" x14ac:dyDescent="0.2">
      <c r="G282" s="120"/>
      <c r="H282" s="120"/>
    </row>
    <row r="283" spans="7:8" s="119" customFormat="1" ht="99.95" customHeight="1" x14ac:dyDescent="0.2">
      <c r="G283" s="120"/>
      <c r="H283" s="120"/>
    </row>
    <row r="284" spans="7:8" s="119" customFormat="1" ht="99.95" customHeight="1" x14ac:dyDescent="0.2">
      <c r="G284" s="120"/>
      <c r="H284" s="120"/>
    </row>
    <row r="285" spans="7:8" s="119" customFormat="1" ht="99.95" customHeight="1" x14ac:dyDescent="0.2">
      <c r="G285" s="120"/>
      <c r="H285" s="120"/>
    </row>
    <row r="286" spans="7:8" s="119" customFormat="1" ht="99.95" customHeight="1" x14ac:dyDescent="0.2">
      <c r="G286" s="120"/>
      <c r="H286" s="120"/>
    </row>
    <row r="287" spans="7:8" s="119" customFormat="1" ht="99.95" customHeight="1" x14ac:dyDescent="0.2">
      <c r="G287" s="120"/>
      <c r="H287" s="120"/>
    </row>
    <row r="288" spans="7:8" s="119" customFormat="1" ht="99.95" customHeight="1" x14ac:dyDescent="0.2">
      <c r="G288" s="120"/>
      <c r="H288" s="120"/>
    </row>
    <row r="289" spans="7:8" s="119" customFormat="1" ht="99.95" customHeight="1" x14ac:dyDescent="0.2">
      <c r="G289" s="120"/>
      <c r="H289" s="120"/>
    </row>
    <row r="290" spans="7:8" s="119" customFormat="1" ht="99.95" customHeight="1" x14ac:dyDescent="0.2">
      <c r="G290" s="120"/>
      <c r="H290" s="120"/>
    </row>
    <row r="291" spans="7:8" s="119" customFormat="1" ht="99.95" customHeight="1" x14ac:dyDescent="0.2">
      <c r="G291" s="120"/>
      <c r="H291" s="120"/>
    </row>
    <row r="292" spans="7:8" s="119" customFormat="1" ht="99.95" customHeight="1" x14ac:dyDescent="0.2">
      <c r="G292" s="120"/>
      <c r="H292" s="120"/>
    </row>
    <row r="293" spans="7:8" s="119" customFormat="1" ht="99.95" customHeight="1" x14ac:dyDescent="0.2">
      <c r="G293" s="120"/>
      <c r="H293" s="120"/>
    </row>
    <row r="294" spans="7:8" s="119" customFormat="1" ht="99.95" customHeight="1" x14ac:dyDescent="0.2">
      <c r="G294" s="120"/>
      <c r="H294" s="120"/>
    </row>
    <row r="295" spans="7:8" s="119" customFormat="1" ht="99.95" customHeight="1" x14ac:dyDescent="0.2">
      <c r="G295" s="120"/>
      <c r="H295" s="120"/>
    </row>
    <row r="296" spans="7:8" s="119" customFormat="1" ht="99.95" customHeight="1" x14ac:dyDescent="0.2">
      <c r="G296" s="120"/>
      <c r="H296" s="120"/>
    </row>
    <row r="297" spans="7:8" s="119" customFormat="1" ht="99.95" customHeight="1" x14ac:dyDescent="0.2">
      <c r="G297" s="120"/>
      <c r="H297" s="120"/>
    </row>
    <row r="298" spans="7:8" s="119" customFormat="1" ht="99.95" customHeight="1" x14ac:dyDescent="0.2">
      <c r="G298" s="120"/>
      <c r="H298" s="120"/>
    </row>
    <row r="299" spans="7:8" s="119" customFormat="1" ht="99.95" customHeight="1" x14ac:dyDescent="0.2">
      <c r="G299" s="120"/>
      <c r="H299" s="120"/>
    </row>
    <row r="300" spans="7:8" s="119" customFormat="1" ht="99.95" customHeight="1" x14ac:dyDescent="0.2">
      <c r="G300" s="120"/>
      <c r="H300" s="120"/>
    </row>
    <row r="301" spans="7:8" s="119" customFormat="1" ht="99.95" customHeight="1" x14ac:dyDescent="0.2">
      <c r="G301" s="120"/>
      <c r="H301" s="120"/>
    </row>
    <row r="302" spans="7:8" s="119" customFormat="1" ht="99.95" customHeight="1" x14ac:dyDescent="0.2">
      <c r="G302" s="120"/>
      <c r="H302" s="120"/>
    </row>
    <row r="303" spans="7:8" s="119" customFormat="1" ht="99.95" customHeight="1" x14ac:dyDescent="0.2">
      <c r="G303" s="120"/>
      <c r="H303" s="120"/>
    </row>
    <row r="304" spans="7:8" s="119" customFormat="1" ht="99.95" customHeight="1" x14ac:dyDescent="0.2">
      <c r="G304" s="120"/>
      <c r="H304" s="120"/>
    </row>
    <row r="305" spans="7:8" s="119" customFormat="1" ht="99.95" customHeight="1" x14ac:dyDescent="0.2">
      <c r="G305" s="120"/>
      <c r="H305" s="120"/>
    </row>
    <row r="306" spans="7:8" s="119" customFormat="1" ht="99.95" customHeight="1" x14ac:dyDescent="0.2">
      <c r="G306" s="120"/>
      <c r="H306" s="120"/>
    </row>
    <row r="307" spans="7:8" s="119" customFormat="1" ht="99.95" customHeight="1" x14ac:dyDescent="0.2">
      <c r="G307" s="120"/>
      <c r="H307" s="120"/>
    </row>
    <row r="308" spans="7:8" s="119" customFormat="1" ht="99.95" customHeight="1" x14ac:dyDescent="0.2">
      <c r="G308" s="120"/>
      <c r="H308" s="120"/>
    </row>
    <row r="309" spans="7:8" s="119" customFormat="1" ht="99.95" customHeight="1" x14ac:dyDescent="0.2">
      <c r="G309" s="120"/>
      <c r="H309" s="120"/>
    </row>
    <row r="310" spans="7:8" s="119" customFormat="1" ht="99.95" customHeight="1" x14ac:dyDescent="0.2">
      <c r="G310" s="120"/>
      <c r="H310" s="120"/>
    </row>
    <row r="311" spans="7:8" s="119" customFormat="1" ht="99.95" customHeight="1" x14ac:dyDescent="0.2">
      <c r="G311" s="120"/>
      <c r="H311" s="120"/>
    </row>
    <row r="312" spans="7:8" s="119" customFormat="1" ht="99.95" customHeight="1" x14ac:dyDescent="0.2">
      <c r="G312" s="120"/>
      <c r="H312" s="120"/>
    </row>
    <row r="313" spans="7:8" s="119" customFormat="1" ht="99.95" customHeight="1" x14ac:dyDescent="0.2">
      <c r="G313" s="120"/>
      <c r="H313" s="120"/>
    </row>
    <row r="314" spans="7:8" s="119" customFormat="1" ht="99.95" customHeight="1" x14ac:dyDescent="0.2">
      <c r="G314" s="120"/>
      <c r="H314" s="120"/>
    </row>
    <row r="315" spans="7:8" s="119" customFormat="1" ht="99.95" customHeight="1" x14ac:dyDescent="0.2">
      <c r="G315" s="120"/>
      <c r="H315" s="120"/>
    </row>
    <row r="316" spans="7:8" s="119" customFormat="1" ht="99.95" customHeight="1" x14ac:dyDescent="0.2">
      <c r="G316" s="120"/>
      <c r="H316" s="120"/>
    </row>
    <row r="317" spans="7:8" s="119" customFormat="1" ht="99.95" customHeight="1" x14ac:dyDescent="0.2">
      <c r="G317" s="120"/>
      <c r="H317" s="120"/>
    </row>
    <row r="318" spans="7:8" s="119" customFormat="1" ht="99.95" customHeight="1" x14ac:dyDescent="0.2">
      <c r="G318" s="120"/>
      <c r="H318" s="120"/>
    </row>
    <row r="319" spans="7:8" s="119" customFormat="1" ht="99.95" customHeight="1" x14ac:dyDescent="0.2">
      <c r="G319" s="120"/>
      <c r="H319" s="120"/>
    </row>
    <row r="320" spans="7:8" s="119" customFormat="1" ht="99.95" customHeight="1" x14ac:dyDescent="0.2">
      <c r="G320" s="120"/>
      <c r="H320" s="120"/>
    </row>
    <row r="321" spans="7:8" s="119" customFormat="1" ht="99.95" customHeight="1" x14ac:dyDescent="0.2">
      <c r="G321" s="120"/>
      <c r="H321" s="120"/>
    </row>
    <row r="322" spans="7:8" s="119" customFormat="1" ht="99.95" customHeight="1" x14ac:dyDescent="0.2">
      <c r="G322" s="120"/>
      <c r="H322" s="120"/>
    </row>
    <row r="323" spans="7:8" s="119" customFormat="1" ht="99.95" customHeight="1" x14ac:dyDescent="0.2">
      <c r="G323" s="120"/>
      <c r="H323" s="120"/>
    </row>
    <row r="324" spans="7:8" s="119" customFormat="1" ht="99.95" customHeight="1" x14ac:dyDescent="0.2">
      <c r="G324" s="120"/>
      <c r="H324" s="120"/>
    </row>
    <row r="325" spans="7:8" s="119" customFormat="1" ht="99.95" customHeight="1" x14ac:dyDescent="0.2">
      <c r="G325" s="120"/>
      <c r="H325" s="120"/>
    </row>
    <row r="326" spans="7:8" s="119" customFormat="1" ht="99.95" customHeight="1" x14ac:dyDescent="0.2">
      <c r="G326" s="120"/>
      <c r="H326" s="120"/>
    </row>
    <row r="327" spans="7:8" s="119" customFormat="1" ht="99.95" customHeight="1" x14ac:dyDescent="0.2">
      <c r="G327" s="120"/>
      <c r="H327" s="120"/>
    </row>
    <row r="328" spans="7:8" s="119" customFormat="1" ht="99.95" customHeight="1" x14ac:dyDescent="0.2">
      <c r="G328" s="120"/>
      <c r="H328" s="120"/>
    </row>
    <row r="329" spans="7:8" s="119" customFormat="1" ht="99.95" customHeight="1" x14ac:dyDescent="0.2">
      <c r="G329" s="120"/>
      <c r="H329" s="120"/>
    </row>
    <row r="330" spans="7:8" s="119" customFormat="1" ht="99.95" customHeight="1" x14ac:dyDescent="0.2">
      <c r="G330" s="120"/>
      <c r="H330" s="120"/>
    </row>
    <row r="331" spans="7:8" s="119" customFormat="1" ht="99.95" customHeight="1" x14ac:dyDescent="0.2">
      <c r="G331" s="120"/>
      <c r="H331" s="120"/>
    </row>
    <row r="332" spans="7:8" s="119" customFormat="1" ht="99.95" customHeight="1" x14ac:dyDescent="0.2">
      <c r="G332" s="120"/>
      <c r="H332" s="120"/>
    </row>
    <row r="333" spans="7:8" s="119" customFormat="1" ht="99.95" customHeight="1" x14ac:dyDescent="0.2">
      <c r="G333" s="120"/>
      <c r="H333" s="120"/>
    </row>
    <row r="334" spans="7:8" s="119" customFormat="1" ht="99.95" customHeight="1" x14ac:dyDescent="0.2">
      <c r="G334" s="120"/>
      <c r="H334" s="120"/>
    </row>
    <row r="335" spans="7:8" s="119" customFormat="1" ht="99.95" customHeight="1" x14ac:dyDescent="0.2">
      <c r="G335" s="120"/>
      <c r="H335" s="120"/>
    </row>
    <row r="336" spans="7:8" s="119" customFormat="1" ht="99.95" customHeight="1" x14ac:dyDescent="0.2">
      <c r="G336" s="120"/>
      <c r="H336" s="120"/>
    </row>
    <row r="337" spans="7:8" s="119" customFormat="1" ht="99.95" customHeight="1" x14ac:dyDescent="0.2">
      <c r="G337" s="120"/>
      <c r="H337" s="120"/>
    </row>
    <row r="338" spans="7:8" s="119" customFormat="1" ht="99.95" customHeight="1" x14ac:dyDescent="0.2">
      <c r="G338" s="120"/>
      <c r="H338" s="120"/>
    </row>
    <row r="339" spans="7:8" s="119" customFormat="1" ht="99.95" customHeight="1" x14ac:dyDescent="0.2">
      <c r="G339" s="120"/>
      <c r="H339" s="120"/>
    </row>
    <row r="340" spans="7:8" s="119" customFormat="1" ht="99.95" customHeight="1" x14ac:dyDescent="0.2">
      <c r="G340" s="120"/>
      <c r="H340" s="120"/>
    </row>
    <row r="341" spans="7:8" s="119" customFormat="1" ht="99.95" customHeight="1" x14ac:dyDescent="0.2">
      <c r="G341" s="120"/>
      <c r="H341" s="120"/>
    </row>
    <row r="342" spans="7:8" s="119" customFormat="1" ht="99.95" customHeight="1" x14ac:dyDescent="0.2">
      <c r="G342" s="120"/>
      <c r="H342" s="120"/>
    </row>
    <row r="343" spans="7:8" s="119" customFormat="1" ht="99.95" customHeight="1" x14ac:dyDescent="0.2">
      <c r="G343" s="120"/>
      <c r="H343" s="120"/>
    </row>
    <row r="344" spans="7:8" s="119" customFormat="1" ht="99.95" customHeight="1" x14ac:dyDescent="0.2">
      <c r="G344" s="120"/>
      <c r="H344" s="120"/>
    </row>
    <row r="345" spans="7:8" s="119" customFormat="1" ht="99.95" customHeight="1" x14ac:dyDescent="0.2">
      <c r="G345" s="120"/>
      <c r="H345" s="120"/>
    </row>
    <row r="346" spans="7:8" s="119" customFormat="1" ht="99.95" customHeight="1" x14ac:dyDescent="0.2">
      <c r="G346" s="120"/>
      <c r="H346" s="120"/>
    </row>
    <row r="347" spans="7:8" s="119" customFormat="1" ht="99.95" customHeight="1" x14ac:dyDescent="0.2">
      <c r="G347" s="120"/>
      <c r="H347" s="120"/>
    </row>
    <row r="348" spans="7:8" s="119" customFormat="1" ht="99.95" customHeight="1" x14ac:dyDescent="0.2">
      <c r="G348" s="120"/>
      <c r="H348" s="120"/>
    </row>
    <row r="349" spans="7:8" s="119" customFormat="1" ht="99.95" customHeight="1" x14ac:dyDescent="0.2">
      <c r="G349" s="120"/>
      <c r="H349" s="120"/>
    </row>
    <row r="350" spans="7:8" s="119" customFormat="1" ht="99.95" customHeight="1" x14ac:dyDescent="0.2">
      <c r="G350" s="120"/>
      <c r="H350" s="120"/>
    </row>
    <row r="351" spans="7:8" s="119" customFormat="1" ht="99.95" customHeight="1" x14ac:dyDescent="0.2">
      <c r="G351" s="120"/>
      <c r="H351" s="120"/>
    </row>
    <row r="352" spans="7:8" s="119" customFormat="1" ht="99.95" customHeight="1" x14ac:dyDescent="0.2">
      <c r="G352" s="120"/>
      <c r="H352" s="120"/>
    </row>
    <row r="353" spans="7:8" s="119" customFormat="1" ht="99.95" customHeight="1" x14ac:dyDescent="0.2">
      <c r="G353" s="120"/>
      <c r="H353" s="120"/>
    </row>
    <row r="354" spans="7:8" s="119" customFormat="1" ht="99.95" customHeight="1" x14ac:dyDescent="0.2">
      <c r="G354" s="120"/>
      <c r="H354" s="120"/>
    </row>
    <row r="355" spans="7:8" s="119" customFormat="1" ht="99.95" customHeight="1" x14ac:dyDescent="0.2">
      <c r="G355" s="120"/>
      <c r="H355" s="120"/>
    </row>
    <row r="356" spans="7:8" s="119" customFormat="1" ht="99.95" customHeight="1" x14ac:dyDescent="0.2">
      <c r="G356" s="120"/>
      <c r="H356" s="120"/>
    </row>
    <row r="357" spans="7:8" s="119" customFormat="1" ht="99.95" customHeight="1" x14ac:dyDescent="0.2">
      <c r="G357" s="120"/>
      <c r="H357" s="120"/>
    </row>
    <row r="358" spans="7:8" s="119" customFormat="1" ht="99.95" customHeight="1" x14ac:dyDescent="0.2">
      <c r="G358" s="120"/>
      <c r="H358" s="120"/>
    </row>
    <row r="359" spans="7:8" s="119" customFormat="1" ht="99.95" customHeight="1" x14ac:dyDescent="0.2">
      <c r="G359" s="120"/>
      <c r="H359" s="120"/>
    </row>
    <row r="360" spans="7:8" s="119" customFormat="1" ht="99.95" customHeight="1" x14ac:dyDescent="0.2">
      <c r="G360" s="120"/>
      <c r="H360" s="120"/>
    </row>
    <row r="361" spans="7:8" s="119" customFormat="1" ht="99.95" customHeight="1" x14ac:dyDescent="0.2">
      <c r="G361" s="120"/>
      <c r="H361" s="120"/>
    </row>
    <row r="362" spans="7:8" s="119" customFormat="1" ht="99.95" customHeight="1" x14ac:dyDescent="0.2">
      <c r="G362" s="120"/>
      <c r="H362" s="120"/>
    </row>
    <row r="363" spans="7:8" s="119" customFormat="1" ht="99.95" customHeight="1" x14ac:dyDescent="0.2">
      <c r="G363" s="120"/>
      <c r="H363" s="120"/>
    </row>
    <row r="364" spans="7:8" s="119" customFormat="1" ht="99.95" customHeight="1" x14ac:dyDescent="0.2">
      <c r="G364" s="120"/>
      <c r="H364" s="120"/>
    </row>
    <row r="365" spans="7:8" s="119" customFormat="1" ht="99.95" customHeight="1" x14ac:dyDescent="0.2">
      <c r="G365" s="120"/>
      <c r="H365" s="120"/>
    </row>
    <row r="366" spans="7:8" s="119" customFormat="1" ht="99.95" customHeight="1" x14ac:dyDescent="0.2">
      <c r="G366" s="120"/>
      <c r="H366" s="120"/>
    </row>
    <row r="367" spans="7:8" s="119" customFormat="1" ht="99.95" customHeight="1" x14ac:dyDescent="0.2">
      <c r="G367" s="120"/>
      <c r="H367" s="120"/>
    </row>
    <row r="368" spans="7:8" s="119" customFormat="1" ht="99.95" customHeight="1" x14ac:dyDescent="0.2">
      <c r="G368" s="120"/>
      <c r="H368" s="120"/>
    </row>
    <row r="369" spans="7:8" s="119" customFormat="1" ht="99.95" customHeight="1" x14ac:dyDescent="0.2">
      <c r="G369" s="120"/>
      <c r="H369" s="120"/>
    </row>
    <row r="370" spans="7:8" s="119" customFormat="1" ht="99.95" customHeight="1" x14ac:dyDescent="0.2">
      <c r="G370" s="120"/>
      <c r="H370" s="120"/>
    </row>
    <row r="371" spans="7:8" s="119" customFormat="1" ht="99.95" customHeight="1" x14ac:dyDescent="0.2">
      <c r="G371" s="120"/>
      <c r="H371" s="120"/>
    </row>
    <row r="372" spans="7:8" s="119" customFormat="1" ht="99.95" customHeight="1" x14ac:dyDescent="0.2">
      <c r="G372" s="120"/>
      <c r="H372" s="120"/>
    </row>
    <row r="373" spans="7:8" s="119" customFormat="1" ht="99.95" customHeight="1" x14ac:dyDescent="0.2">
      <c r="G373" s="120"/>
      <c r="H373" s="120"/>
    </row>
    <row r="374" spans="7:8" s="119" customFormat="1" ht="99.95" customHeight="1" x14ac:dyDescent="0.2">
      <c r="G374" s="120"/>
      <c r="H374" s="120"/>
    </row>
    <row r="375" spans="7:8" s="119" customFormat="1" ht="99.95" customHeight="1" x14ac:dyDescent="0.2">
      <c r="G375" s="120"/>
      <c r="H375" s="120"/>
    </row>
    <row r="376" spans="7:8" s="119" customFormat="1" ht="99.95" customHeight="1" x14ac:dyDescent="0.2">
      <c r="G376" s="120"/>
      <c r="H376" s="120"/>
    </row>
    <row r="377" spans="7:8" s="119" customFormat="1" ht="99.95" customHeight="1" x14ac:dyDescent="0.2">
      <c r="G377" s="120"/>
      <c r="H377" s="120"/>
    </row>
    <row r="378" spans="7:8" s="119" customFormat="1" ht="99.95" customHeight="1" x14ac:dyDescent="0.2">
      <c r="G378" s="120"/>
      <c r="H378" s="120"/>
    </row>
    <row r="379" spans="7:8" s="119" customFormat="1" ht="99.95" customHeight="1" x14ac:dyDescent="0.2">
      <c r="G379" s="120"/>
      <c r="H379" s="120"/>
    </row>
    <row r="380" spans="7:8" s="119" customFormat="1" ht="99.95" customHeight="1" x14ac:dyDescent="0.2">
      <c r="G380" s="120"/>
      <c r="H380" s="120"/>
    </row>
    <row r="381" spans="7:8" s="119" customFormat="1" ht="99.95" customHeight="1" x14ac:dyDescent="0.2">
      <c r="G381" s="120"/>
      <c r="H381" s="120"/>
    </row>
    <row r="382" spans="7:8" s="119" customFormat="1" ht="99.95" customHeight="1" x14ac:dyDescent="0.2">
      <c r="G382" s="120"/>
      <c r="H382" s="120"/>
    </row>
    <row r="383" spans="7:8" s="119" customFormat="1" ht="99.95" customHeight="1" x14ac:dyDescent="0.2">
      <c r="G383" s="120"/>
      <c r="H383" s="120"/>
    </row>
    <row r="384" spans="7:8" s="119" customFormat="1" ht="99.95" customHeight="1" x14ac:dyDescent="0.2">
      <c r="G384" s="120"/>
      <c r="H384" s="120"/>
    </row>
    <row r="385" spans="7:8" s="119" customFormat="1" ht="99.95" customHeight="1" x14ac:dyDescent="0.2">
      <c r="G385" s="120"/>
      <c r="H385" s="120"/>
    </row>
    <row r="386" spans="7:8" s="119" customFormat="1" ht="99.95" customHeight="1" x14ac:dyDescent="0.2">
      <c r="G386" s="120"/>
      <c r="H386" s="120"/>
    </row>
    <row r="387" spans="7:8" s="119" customFormat="1" ht="99.95" customHeight="1" x14ac:dyDescent="0.2">
      <c r="G387" s="120"/>
      <c r="H387" s="120"/>
    </row>
    <row r="388" spans="7:8" s="119" customFormat="1" ht="99.95" customHeight="1" x14ac:dyDescent="0.2">
      <c r="G388" s="120"/>
      <c r="H388" s="120"/>
    </row>
    <row r="389" spans="7:8" s="119" customFormat="1" ht="99.95" customHeight="1" x14ac:dyDescent="0.2">
      <c r="G389" s="120"/>
      <c r="H389" s="120"/>
    </row>
    <row r="390" spans="7:8" s="119" customFormat="1" ht="99.95" customHeight="1" x14ac:dyDescent="0.2">
      <c r="G390" s="120"/>
      <c r="H390" s="120"/>
    </row>
    <row r="391" spans="7:8" s="119" customFormat="1" ht="99.95" customHeight="1" x14ac:dyDescent="0.2">
      <c r="G391" s="120"/>
      <c r="H391" s="120"/>
    </row>
    <row r="392" spans="7:8" s="119" customFormat="1" ht="99.95" customHeight="1" x14ac:dyDescent="0.2">
      <c r="G392" s="120"/>
      <c r="H392" s="120"/>
    </row>
    <row r="393" spans="7:8" s="119" customFormat="1" ht="99.95" customHeight="1" x14ac:dyDescent="0.2">
      <c r="G393" s="120"/>
      <c r="H393" s="120"/>
    </row>
    <row r="394" spans="7:8" s="119" customFormat="1" ht="99.95" customHeight="1" x14ac:dyDescent="0.2">
      <c r="G394" s="120"/>
      <c r="H394" s="120"/>
    </row>
    <row r="395" spans="7:8" s="119" customFormat="1" ht="99.95" customHeight="1" x14ac:dyDescent="0.2">
      <c r="G395" s="120"/>
      <c r="H395" s="120"/>
    </row>
    <row r="396" spans="7:8" s="119" customFormat="1" ht="99.95" customHeight="1" x14ac:dyDescent="0.2">
      <c r="G396" s="120"/>
      <c r="H396" s="120"/>
    </row>
    <row r="397" spans="7:8" s="119" customFormat="1" ht="99.95" customHeight="1" x14ac:dyDescent="0.2">
      <c r="G397" s="120"/>
      <c r="H397" s="120"/>
    </row>
    <row r="398" spans="7:8" s="119" customFormat="1" ht="99.95" customHeight="1" x14ac:dyDescent="0.2">
      <c r="G398" s="120"/>
      <c r="H398" s="120"/>
    </row>
    <row r="399" spans="7:8" s="119" customFormat="1" ht="99.95" customHeight="1" x14ac:dyDescent="0.2">
      <c r="G399" s="120"/>
      <c r="H399" s="120"/>
    </row>
    <row r="400" spans="7:8" s="119" customFormat="1" ht="99.95" customHeight="1" x14ac:dyDescent="0.2">
      <c r="G400" s="120"/>
      <c r="H400" s="120"/>
    </row>
    <row r="401" spans="7:8" s="119" customFormat="1" ht="99.95" customHeight="1" x14ac:dyDescent="0.2">
      <c r="G401" s="120"/>
      <c r="H401" s="120"/>
    </row>
    <row r="402" spans="7:8" s="119" customFormat="1" ht="99.95" customHeight="1" x14ac:dyDescent="0.2">
      <c r="G402" s="120"/>
      <c r="H402" s="120"/>
    </row>
    <row r="403" spans="7:8" s="119" customFormat="1" ht="99.95" customHeight="1" x14ac:dyDescent="0.2">
      <c r="G403" s="120"/>
      <c r="H403" s="120"/>
    </row>
    <row r="404" spans="7:8" s="119" customFormat="1" ht="99.95" customHeight="1" x14ac:dyDescent="0.2">
      <c r="G404" s="120"/>
      <c r="H404" s="120"/>
    </row>
    <row r="405" spans="7:8" s="119" customFormat="1" ht="99.95" customHeight="1" x14ac:dyDescent="0.2">
      <c r="G405" s="120"/>
      <c r="H405" s="120"/>
    </row>
    <row r="406" spans="7:8" s="119" customFormat="1" ht="99.95" customHeight="1" x14ac:dyDescent="0.2">
      <c r="G406" s="120"/>
      <c r="H406" s="120"/>
    </row>
    <row r="407" spans="7:8" s="119" customFormat="1" ht="99.95" customHeight="1" x14ac:dyDescent="0.2">
      <c r="G407" s="120"/>
      <c r="H407" s="120"/>
    </row>
    <row r="408" spans="7:8" s="119" customFormat="1" ht="99.95" customHeight="1" x14ac:dyDescent="0.2">
      <c r="G408" s="120"/>
      <c r="H408" s="120"/>
    </row>
    <row r="409" spans="7:8" s="119" customFormat="1" ht="99.95" customHeight="1" x14ac:dyDescent="0.2">
      <c r="G409" s="120"/>
      <c r="H409" s="120"/>
    </row>
    <row r="410" spans="7:8" s="119" customFormat="1" ht="99.95" customHeight="1" x14ac:dyDescent="0.2">
      <c r="G410" s="120"/>
      <c r="H410" s="120"/>
    </row>
    <row r="411" spans="7:8" s="119" customFormat="1" ht="99.95" customHeight="1" x14ac:dyDescent="0.2">
      <c r="G411" s="120"/>
      <c r="H411" s="120"/>
    </row>
    <row r="412" spans="7:8" s="119" customFormat="1" ht="99.95" customHeight="1" x14ac:dyDescent="0.2">
      <c r="G412" s="120"/>
      <c r="H412" s="120"/>
    </row>
    <row r="413" spans="7:8" s="119" customFormat="1" ht="99.95" customHeight="1" x14ac:dyDescent="0.2">
      <c r="G413" s="120"/>
      <c r="H413" s="120"/>
    </row>
    <row r="414" spans="7:8" s="119" customFormat="1" ht="99.95" customHeight="1" x14ac:dyDescent="0.2">
      <c r="G414" s="120"/>
      <c r="H414" s="120"/>
    </row>
    <row r="415" spans="7:8" s="119" customFormat="1" ht="99.95" customHeight="1" x14ac:dyDescent="0.2">
      <c r="G415" s="120"/>
      <c r="H415" s="120"/>
    </row>
    <row r="416" spans="7:8" s="119" customFormat="1" ht="99.95" customHeight="1" x14ac:dyDescent="0.2">
      <c r="G416" s="120"/>
      <c r="H416" s="120"/>
    </row>
    <row r="417" spans="7:8" s="119" customFormat="1" ht="99.95" customHeight="1" x14ac:dyDescent="0.2">
      <c r="G417" s="120"/>
      <c r="H417" s="120"/>
    </row>
    <row r="418" spans="7:8" s="119" customFormat="1" ht="99.95" customHeight="1" x14ac:dyDescent="0.2">
      <c r="G418" s="120"/>
      <c r="H418" s="120"/>
    </row>
    <row r="419" spans="7:8" s="119" customFormat="1" ht="99.95" customHeight="1" x14ac:dyDescent="0.2">
      <c r="G419" s="120"/>
      <c r="H419" s="120"/>
    </row>
    <row r="420" spans="7:8" s="119" customFormat="1" ht="99.95" customHeight="1" x14ac:dyDescent="0.2">
      <c r="G420" s="120"/>
      <c r="H420" s="120"/>
    </row>
    <row r="421" spans="7:8" s="119" customFormat="1" ht="99.95" customHeight="1" x14ac:dyDescent="0.2">
      <c r="G421" s="120"/>
      <c r="H421" s="120"/>
    </row>
    <row r="422" spans="7:8" s="119" customFormat="1" ht="99.95" customHeight="1" x14ac:dyDescent="0.2">
      <c r="G422" s="120"/>
      <c r="H422" s="120"/>
    </row>
    <row r="423" spans="7:8" s="119" customFormat="1" ht="99.95" customHeight="1" x14ac:dyDescent="0.2">
      <c r="G423" s="120"/>
      <c r="H423" s="120"/>
    </row>
    <row r="424" spans="7:8" s="119" customFormat="1" ht="99.95" customHeight="1" x14ac:dyDescent="0.2">
      <c r="G424" s="120"/>
      <c r="H424" s="120"/>
    </row>
    <row r="425" spans="7:8" s="119" customFormat="1" ht="99.95" customHeight="1" x14ac:dyDescent="0.2">
      <c r="G425" s="120"/>
      <c r="H425" s="120"/>
    </row>
    <row r="426" spans="7:8" s="119" customFormat="1" ht="99.95" customHeight="1" x14ac:dyDescent="0.2">
      <c r="G426" s="120"/>
      <c r="H426" s="120"/>
    </row>
    <row r="427" spans="7:8" s="119" customFormat="1" ht="99.95" customHeight="1" x14ac:dyDescent="0.2">
      <c r="G427" s="120"/>
      <c r="H427" s="120"/>
    </row>
    <row r="428" spans="7:8" s="119" customFormat="1" ht="99.95" customHeight="1" x14ac:dyDescent="0.2">
      <c r="G428" s="120"/>
      <c r="H428" s="120"/>
    </row>
    <row r="429" spans="7:8" s="119" customFormat="1" ht="99.95" customHeight="1" x14ac:dyDescent="0.2">
      <c r="G429" s="120"/>
      <c r="H429" s="120"/>
    </row>
    <row r="430" spans="7:8" s="119" customFormat="1" ht="99.95" customHeight="1" x14ac:dyDescent="0.2">
      <c r="G430" s="120"/>
      <c r="H430" s="120"/>
    </row>
    <row r="431" spans="7:8" s="119" customFormat="1" ht="99.95" customHeight="1" x14ac:dyDescent="0.2">
      <c r="G431" s="120"/>
      <c r="H431" s="120"/>
    </row>
    <row r="432" spans="7:8" s="119" customFormat="1" ht="99.95" customHeight="1" x14ac:dyDescent="0.2">
      <c r="G432" s="120"/>
      <c r="H432" s="120"/>
    </row>
    <row r="433" spans="7:8" s="119" customFormat="1" ht="99.95" customHeight="1" x14ac:dyDescent="0.2">
      <c r="G433" s="120"/>
      <c r="H433" s="120"/>
    </row>
    <row r="434" spans="7:8" s="119" customFormat="1" ht="99.95" customHeight="1" x14ac:dyDescent="0.2">
      <c r="G434" s="120"/>
      <c r="H434" s="120"/>
    </row>
    <row r="435" spans="7:8" s="119" customFormat="1" ht="99.95" customHeight="1" x14ac:dyDescent="0.2">
      <c r="G435" s="120"/>
      <c r="H435" s="120"/>
    </row>
    <row r="436" spans="7:8" s="119" customFormat="1" ht="99.95" customHeight="1" x14ac:dyDescent="0.2">
      <c r="G436" s="120"/>
      <c r="H436" s="120"/>
    </row>
    <row r="437" spans="7:8" s="119" customFormat="1" ht="99.95" customHeight="1" x14ac:dyDescent="0.2">
      <c r="G437" s="120"/>
      <c r="H437" s="120"/>
    </row>
    <row r="438" spans="7:8" s="119" customFormat="1" ht="99.95" customHeight="1" x14ac:dyDescent="0.2">
      <c r="G438" s="120"/>
      <c r="H438" s="120"/>
    </row>
    <row r="439" spans="7:8" s="119" customFormat="1" ht="99.95" customHeight="1" x14ac:dyDescent="0.2">
      <c r="G439" s="120"/>
      <c r="H439" s="120"/>
    </row>
    <row r="440" spans="7:8" s="119" customFormat="1" ht="99.95" customHeight="1" x14ac:dyDescent="0.2">
      <c r="G440" s="120"/>
      <c r="H440" s="120"/>
    </row>
    <row r="441" spans="7:8" s="119" customFormat="1" ht="99.95" customHeight="1" x14ac:dyDescent="0.2">
      <c r="G441" s="120"/>
      <c r="H441" s="120"/>
    </row>
    <row r="442" spans="7:8" s="119" customFormat="1" ht="99.95" customHeight="1" x14ac:dyDescent="0.2">
      <c r="G442" s="120"/>
      <c r="H442" s="120"/>
    </row>
    <row r="443" spans="7:8" s="119" customFormat="1" ht="99.95" customHeight="1" x14ac:dyDescent="0.2">
      <c r="G443" s="120"/>
      <c r="H443" s="120"/>
    </row>
    <row r="444" spans="7:8" s="119" customFormat="1" ht="99.95" customHeight="1" x14ac:dyDescent="0.2">
      <c r="G444" s="120"/>
      <c r="H444" s="120"/>
    </row>
    <row r="445" spans="7:8" s="119" customFormat="1" ht="99.95" customHeight="1" x14ac:dyDescent="0.2">
      <c r="G445" s="120"/>
      <c r="H445" s="120"/>
    </row>
    <row r="446" spans="7:8" s="119" customFormat="1" ht="99.95" customHeight="1" x14ac:dyDescent="0.2">
      <c r="G446" s="120"/>
      <c r="H446" s="120"/>
    </row>
    <row r="447" spans="7:8" s="119" customFormat="1" ht="99.95" customHeight="1" x14ac:dyDescent="0.2">
      <c r="G447" s="120"/>
      <c r="H447" s="120"/>
    </row>
    <row r="448" spans="7:8" s="119" customFormat="1" ht="99.95" customHeight="1" x14ac:dyDescent="0.2">
      <c r="G448" s="120"/>
      <c r="H448" s="120"/>
    </row>
    <row r="449" spans="2:8" ht="99.95" customHeight="1" x14ac:dyDescent="0.25">
      <c r="B449" s="98"/>
      <c r="C449" s="98"/>
      <c r="D449" s="98"/>
      <c r="E449" s="98"/>
      <c r="F449" s="98"/>
      <c r="G449" s="99"/>
      <c r="H449" s="99"/>
    </row>
    <row r="450" spans="2:8" ht="99.95" customHeight="1" x14ac:dyDescent="0.25">
      <c r="B450" s="98"/>
      <c r="C450" s="98"/>
      <c r="D450" s="98"/>
      <c r="E450" s="98"/>
      <c r="F450" s="98"/>
      <c r="G450" s="99"/>
      <c r="H450" s="99"/>
    </row>
    <row r="451" spans="2:8" ht="99.95" customHeight="1" x14ac:dyDescent="0.25">
      <c r="B451" s="98"/>
      <c r="C451" s="98"/>
      <c r="D451" s="98"/>
      <c r="E451" s="98"/>
      <c r="F451" s="98"/>
      <c r="G451" s="99"/>
      <c r="H451" s="99"/>
    </row>
    <row r="452" spans="2:8" ht="99.95" customHeight="1" x14ac:dyDescent="0.25">
      <c r="B452" s="98"/>
      <c r="C452" s="98"/>
      <c r="D452" s="98"/>
      <c r="E452" s="98"/>
      <c r="F452" s="98"/>
      <c r="G452" s="99"/>
      <c r="H452" s="99"/>
    </row>
    <row r="453" spans="2:8" ht="99.95" customHeight="1" x14ac:dyDescent="0.25">
      <c r="B453" s="98"/>
      <c r="C453" s="98"/>
      <c r="D453" s="98"/>
      <c r="E453" s="98"/>
      <c r="F453" s="98"/>
      <c r="G453" s="99"/>
      <c r="H453" s="99"/>
    </row>
    <row r="454" spans="2:8" ht="99.95" customHeight="1" x14ac:dyDescent="0.25">
      <c r="B454" s="98"/>
      <c r="C454" s="98"/>
      <c r="D454" s="98"/>
      <c r="E454" s="98"/>
      <c r="F454" s="98"/>
      <c r="G454" s="99"/>
      <c r="H454" s="99"/>
    </row>
    <row r="455" spans="2:8" ht="99.95" customHeight="1" x14ac:dyDescent="0.25">
      <c r="B455" s="98"/>
      <c r="C455" s="98"/>
      <c r="D455" s="98"/>
      <c r="E455" s="98"/>
      <c r="F455" s="98"/>
      <c r="G455" s="99"/>
      <c r="H455" s="99"/>
    </row>
    <row r="456" spans="2:8" ht="99.95" customHeight="1" x14ac:dyDescent="0.25">
      <c r="B456" s="98"/>
      <c r="C456" s="98"/>
      <c r="D456" s="98"/>
      <c r="E456" s="98"/>
      <c r="F456" s="98"/>
      <c r="G456" s="99"/>
      <c r="H456" s="99"/>
    </row>
    <row r="457" spans="2:8" ht="99.95" customHeight="1" x14ac:dyDescent="0.25">
      <c r="B457" s="98"/>
      <c r="C457" s="98"/>
      <c r="D457" s="98"/>
      <c r="E457" s="98"/>
      <c r="F457" s="98"/>
      <c r="G457" s="99"/>
      <c r="H457" s="99"/>
    </row>
    <row r="458" spans="2:8" ht="99.95" customHeight="1" x14ac:dyDescent="0.25">
      <c r="B458" s="98"/>
      <c r="C458" s="98"/>
      <c r="D458" s="98"/>
      <c r="E458" s="98"/>
      <c r="F458" s="98"/>
      <c r="G458" s="99"/>
      <c r="H458" s="99"/>
    </row>
    <row r="459" spans="2:8" ht="99.95" customHeight="1" x14ac:dyDescent="0.25">
      <c r="B459" s="98"/>
      <c r="C459" s="98"/>
      <c r="D459" s="98"/>
      <c r="E459" s="98"/>
      <c r="F459" s="98"/>
      <c r="G459" s="99"/>
      <c r="H459" s="99"/>
    </row>
    <row r="460" spans="2:8" ht="99.95" customHeight="1" x14ac:dyDescent="0.25">
      <c r="B460" s="98"/>
      <c r="C460" s="98"/>
      <c r="D460" s="98"/>
      <c r="E460" s="98"/>
      <c r="F460" s="98"/>
      <c r="G460" s="99"/>
      <c r="H460" s="99"/>
    </row>
    <row r="461" spans="2:8" ht="99.95" customHeight="1" x14ac:dyDescent="0.25">
      <c r="B461" s="98"/>
      <c r="C461" s="98"/>
      <c r="D461" s="98"/>
      <c r="E461" s="98"/>
      <c r="F461" s="98"/>
      <c r="G461" s="99"/>
      <c r="H461" s="99"/>
    </row>
    <row r="462" spans="2:8" ht="99.95" customHeight="1" x14ac:dyDescent="0.25">
      <c r="B462" s="98"/>
      <c r="C462" s="98"/>
      <c r="D462" s="98"/>
      <c r="E462" s="98"/>
      <c r="F462" s="98"/>
      <c r="G462" s="99"/>
      <c r="H462" s="99"/>
    </row>
    <row r="463" spans="2:8" ht="99.95" customHeight="1" x14ac:dyDescent="0.25">
      <c r="B463" s="98"/>
      <c r="C463" s="98"/>
      <c r="D463" s="98"/>
      <c r="E463" s="98"/>
      <c r="F463" s="98"/>
      <c r="G463" s="99"/>
      <c r="H463" s="99"/>
    </row>
    <row r="464" spans="2:8" ht="99.95" customHeight="1" x14ac:dyDescent="0.25">
      <c r="B464" s="98"/>
      <c r="C464" s="98"/>
      <c r="D464" s="98"/>
      <c r="E464" s="98"/>
      <c r="F464" s="98"/>
      <c r="G464" s="99"/>
      <c r="H464" s="99"/>
    </row>
    <row r="465" spans="2:8" ht="99.95" customHeight="1" x14ac:dyDescent="0.25">
      <c r="B465" s="98"/>
      <c r="C465" s="98"/>
      <c r="D465" s="98"/>
      <c r="E465" s="98"/>
      <c r="F465" s="98"/>
      <c r="G465" s="99"/>
      <c r="H465" s="99"/>
    </row>
    <row r="466" spans="2:8" ht="99.95" customHeight="1" x14ac:dyDescent="0.25">
      <c r="B466" s="98"/>
      <c r="C466" s="98"/>
      <c r="D466" s="98"/>
      <c r="E466" s="98"/>
      <c r="F466" s="98"/>
      <c r="G466" s="99"/>
      <c r="H466" s="99"/>
    </row>
    <row r="467" spans="2:8" ht="99.95" customHeight="1" x14ac:dyDescent="0.25">
      <c r="B467" s="98"/>
      <c r="C467" s="98"/>
      <c r="D467" s="98"/>
      <c r="E467" s="98"/>
      <c r="F467" s="98"/>
      <c r="G467" s="99"/>
      <c r="H467" s="99"/>
    </row>
    <row r="468" spans="2:8" ht="99.95" customHeight="1" x14ac:dyDescent="0.25">
      <c r="B468" s="98"/>
      <c r="C468" s="98"/>
      <c r="D468" s="98"/>
      <c r="E468" s="98"/>
      <c r="F468" s="98"/>
      <c r="G468" s="99"/>
      <c r="H468" s="99"/>
    </row>
    <row r="469" spans="2:8" ht="99.95" customHeight="1" x14ac:dyDescent="0.25">
      <c r="B469" s="98"/>
      <c r="C469" s="98"/>
      <c r="D469" s="98"/>
      <c r="E469" s="98"/>
      <c r="F469" s="98"/>
      <c r="G469" s="99"/>
      <c r="H469" s="99"/>
    </row>
    <row r="470" spans="2:8" ht="99.95" customHeight="1" x14ac:dyDescent="0.25">
      <c r="B470" s="98"/>
      <c r="C470" s="98"/>
      <c r="D470" s="98"/>
      <c r="E470" s="98"/>
      <c r="F470" s="98"/>
      <c r="G470" s="99"/>
      <c r="H470" s="99"/>
    </row>
    <row r="471" spans="2:8" ht="99.95" customHeight="1" x14ac:dyDescent="0.25">
      <c r="B471" s="98"/>
      <c r="C471" s="98"/>
      <c r="D471" s="98"/>
      <c r="E471" s="98"/>
      <c r="F471" s="98"/>
      <c r="G471" s="99"/>
      <c r="H471" s="99"/>
    </row>
    <row r="472" spans="2:8" ht="99.95" customHeight="1" x14ac:dyDescent="0.25">
      <c r="B472" s="98"/>
      <c r="C472" s="98"/>
      <c r="D472" s="98"/>
      <c r="E472" s="98"/>
      <c r="F472" s="98"/>
      <c r="G472" s="99"/>
      <c r="H472" s="99"/>
    </row>
    <row r="473" spans="2:8" ht="99.95" customHeight="1" x14ac:dyDescent="0.25">
      <c r="B473" s="98"/>
      <c r="C473" s="98"/>
      <c r="D473" s="98"/>
      <c r="E473" s="98"/>
      <c r="F473" s="98"/>
      <c r="G473" s="99"/>
      <c r="H473" s="99"/>
    </row>
    <row r="474" spans="2:8" ht="99.95" customHeight="1" x14ac:dyDescent="0.25">
      <c r="B474" s="98"/>
      <c r="C474" s="98"/>
      <c r="D474" s="98"/>
      <c r="E474" s="98"/>
      <c r="F474" s="98"/>
      <c r="G474" s="99"/>
      <c r="H474" s="99"/>
    </row>
    <row r="475" spans="2:8" ht="99.95" customHeight="1" x14ac:dyDescent="0.25">
      <c r="B475" s="98"/>
      <c r="C475" s="98"/>
      <c r="D475" s="98"/>
      <c r="E475" s="98"/>
      <c r="F475" s="98"/>
      <c r="G475" s="99"/>
      <c r="H475" s="99"/>
    </row>
    <row r="476" spans="2:8" ht="99.95" customHeight="1" x14ac:dyDescent="0.25">
      <c r="B476" s="98"/>
      <c r="C476" s="98"/>
      <c r="D476" s="98"/>
      <c r="E476" s="98"/>
      <c r="F476" s="98"/>
      <c r="G476" s="99"/>
      <c r="H476" s="99"/>
    </row>
    <row r="477" spans="2:8" ht="99.95" customHeight="1" x14ac:dyDescent="0.25">
      <c r="B477" s="98"/>
      <c r="C477" s="98"/>
      <c r="D477" s="98"/>
      <c r="E477" s="98"/>
      <c r="F477" s="98"/>
      <c r="G477" s="99"/>
      <c r="H477" s="99"/>
    </row>
    <row r="478" spans="2:8" ht="99.95" customHeight="1" x14ac:dyDescent="0.25">
      <c r="B478" s="98"/>
      <c r="C478" s="98"/>
      <c r="D478" s="98"/>
      <c r="E478" s="98"/>
      <c r="F478" s="98"/>
      <c r="G478" s="99"/>
      <c r="H478" s="99"/>
    </row>
    <row r="479" spans="2:8" ht="99.95" customHeight="1" x14ac:dyDescent="0.25">
      <c r="B479" s="98"/>
      <c r="C479" s="98"/>
      <c r="D479" s="98"/>
      <c r="E479" s="98"/>
      <c r="F479" s="98"/>
      <c r="G479" s="99"/>
      <c r="H479" s="99"/>
    </row>
    <row r="480" spans="2:8" ht="99.95" customHeight="1" x14ac:dyDescent="0.25">
      <c r="B480" s="98"/>
      <c r="C480" s="98"/>
      <c r="D480" s="98"/>
      <c r="E480" s="98"/>
      <c r="F480" s="98"/>
      <c r="G480" s="99"/>
      <c r="H480" s="99"/>
    </row>
    <row r="481" spans="2:8" ht="99.95" customHeight="1" x14ac:dyDescent="0.25">
      <c r="B481" s="98"/>
      <c r="C481" s="98"/>
      <c r="D481" s="98"/>
      <c r="E481" s="98"/>
      <c r="F481" s="98"/>
      <c r="G481" s="99"/>
      <c r="H481" s="99"/>
    </row>
    <row r="482" spans="2:8" ht="99.95" customHeight="1" x14ac:dyDescent="0.25">
      <c r="B482" s="98"/>
      <c r="C482" s="98"/>
      <c r="D482" s="98"/>
      <c r="E482" s="98"/>
      <c r="F482" s="98"/>
      <c r="G482" s="99"/>
      <c r="H482" s="99"/>
    </row>
    <row r="483" spans="2:8" ht="99.95" customHeight="1" x14ac:dyDescent="0.25">
      <c r="B483" s="98"/>
      <c r="C483" s="98"/>
      <c r="D483" s="98"/>
      <c r="E483" s="98"/>
      <c r="F483" s="98"/>
      <c r="G483" s="99"/>
      <c r="H483" s="99"/>
    </row>
    <row r="484" spans="2:8" ht="99.95" customHeight="1" x14ac:dyDescent="0.25">
      <c r="B484" s="98"/>
      <c r="C484" s="98"/>
      <c r="D484" s="98"/>
      <c r="E484" s="98"/>
      <c r="F484" s="98"/>
      <c r="G484" s="99"/>
      <c r="H484" s="99"/>
    </row>
    <row r="485" spans="2:8" ht="99.95" customHeight="1" x14ac:dyDescent="0.25">
      <c r="B485" s="98"/>
      <c r="C485" s="98"/>
      <c r="D485" s="98"/>
      <c r="E485" s="98"/>
      <c r="F485" s="98"/>
      <c r="G485" s="99"/>
      <c r="H485" s="99"/>
    </row>
    <row r="486" spans="2:8" ht="99.95" customHeight="1" x14ac:dyDescent="0.25">
      <c r="B486" s="98"/>
      <c r="C486" s="98"/>
      <c r="D486" s="98"/>
      <c r="E486" s="98"/>
      <c r="F486" s="98"/>
      <c r="G486" s="99"/>
      <c r="H486" s="99"/>
    </row>
    <row r="487" spans="2:8" ht="99.95" customHeight="1" x14ac:dyDescent="0.25">
      <c r="B487" s="98"/>
      <c r="C487" s="98"/>
      <c r="D487" s="98"/>
      <c r="E487" s="98"/>
      <c r="F487" s="98"/>
      <c r="G487" s="99"/>
      <c r="H487" s="99"/>
    </row>
    <row r="488" spans="2:8" ht="99.95" customHeight="1" x14ac:dyDescent="0.25">
      <c r="B488" s="98"/>
      <c r="C488" s="98"/>
      <c r="D488" s="98"/>
      <c r="E488" s="98"/>
      <c r="F488" s="98"/>
      <c r="G488" s="99"/>
      <c r="H488" s="99"/>
    </row>
    <row r="489" spans="2:8" ht="99.95" customHeight="1" x14ac:dyDescent="0.25">
      <c r="B489" s="98"/>
      <c r="C489" s="98"/>
      <c r="D489" s="98"/>
      <c r="E489" s="98"/>
      <c r="F489" s="98"/>
      <c r="G489" s="99"/>
      <c r="H489" s="99"/>
    </row>
    <row r="490" spans="2:8" ht="99.95" customHeight="1" x14ac:dyDescent="0.25">
      <c r="B490" s="98"/>
      <c r="C490" s="98"/>
      <c r="D490" s="98"/>
      <c r="E490" s="98"/>
      <c r="F490" s="98"/>
      <c r="G490" s="99"/>
      <c r="H490" s="99"/>
    </row>
    <row r="491" spans="2:8" ht="99.95" customHeight="1" x14ac:dyDescent="0.25">
      <c r="B491" s="98"/>
      <c r="C491" s="98"/>
      <c r="D491" s="98"/>
      <c r="E491" s="98"/>
      <c r="F491" s="98"/>
      <c r="G491" s="99"/>
      <c r="H491" s="99"/>
    </row>
    <row r="492" spans="2:8" ht="99.95" customHeight="1" x14ac:dyDescent="0.25">
      <c r="B492" s="98"/>
      <c r="C492" s="98"/>
      <c r="D492" s="98"/>
      <c r="E492" s="98"/>
      <c r="F492" s="98"/>
      <c r="G492" s="99"/>
      <c r="H492" s="99"/>
    </row>
    <row r="493" spans="2:8" ht="99.95" customHeight="1" x14ac:dyDescent="0.25">
      <c r="B493" s="98"/>
      <c r="C493" s="98"/>
      <c r="D493" s="98"/>
      <c r="E493" s="98"/>
      <c r="F493" s="98"/>
      <c r="G493" s="99"/>
      <c r="H493" s="99"/>
    </row>
    <row r="494" spans="2:8" ht="99.95" customHeight="1" x14ac:dyDescent="0.25">
      <c r="B494" s="98"/>
      <c r="C494" s="98"/>
      <c r="D494" s="98"/>
      <c r="E494" s="98"/>
      <c r="F494" s="98"/>
      <c r="G494" s="99"/>
      <c r="H494" s="99"/>
    </row>
    <row r="495" spans="2:8" ht="99.95" customHeight="1" x14ac:dyDescent="0.25">
      <c r="B495" s="98"/>
      <c r="C495" s="98"/>
      <c r="D495" s="98"/>
      <c r="E495" s="98"/>
      <c r="F495" s="98"/>
      <c r="G495" s="99"/>
      <c r="H495" s="99"/>
    </row>
    <row r="496" spans="2:8" ht="99.95" customHeight="1" x14ac:dyDescent="0.25">
      <c r="B496" s="98"/>
      <c r="C496" s="98"/>
      <c r="D496" s="98"/>
      <c r="E496" s="98"/>
      <c r="F496" s="98"/>
      <c r="G496" s="99"/>
      <c r="H496" s="99"/>
    </row>
    <row r="497" spans="2:8" ht="99.95" customHeight="1" x14ac:dyDescent="0.25">
      <c r="B497" s="98"/>
      <c r="C497" s="98"/>
      <c r="D497" s="98"/>
      <c r="E497" s="98"/>
      <c r="F497" s="98"/>
      <c r="G497" s="99"/>
      <c r="H497" s="99"/>
    </row>
    <row r="498" spans="2:8" ht="99.95" customHeight="1" x14ac:dyDescent="0.25">
      <c r="B498" s="98"/>
      <c r="C498" s="98"/>
      <c r="D498" s="98"/>
      <c r="E498" s="98"/>
      <c r="F498" s="98"/>
      <c r="G498" s="99"/>
      <c r="H498" s="99"/>
    </row>
    <row r="499" spans="2:8" ht="99.95" customHeight="1" x14ac:dyDescent="0.25">
      <c r="B499" s="98"/>
      <c r="C499" s="98"/>
      <c r="D499" s="98"/>
      <c r="E499" s="98"/>
      <c r="F499" s="98"/>
      <c r="G499" s="99"/>
      <c r="H499" s="99"/>
    </row>
    <row r="500" spans="2:8" ht="99.95" customHeight="1" x14ac:dyDescent="0.25">
      <c r="B500" s="98"/>
      <c r="C500" s="98"/>
      <c r="D500" s="98"/>
      <c r="E500" s="98"/>
      <c r="F500" s="98"/>
      <c r="G500" s="99"/>
      <c r="H500" s="99"/>
    </row>
    <row r="501" spans="2:8" ht="99.95" customHeight="1" x14ac:dyDescent="0.25">
      <c r="B501" s="98"/>
      <c r="C501" s="98"/>
      <c r="D501" s="98"/>
      <c r="E501" s="98"/>
      <c r="F501" s="98"/>
      <c r="G501" s="99"/>
      <c r="H501" s="99"/>
    </row>
    <row r="502" spans="2:8" ht="99.95" customHeight="1" x14ac:dyDescent="0.25">
      <c r="B502" s="98"/>
      <c r="C502" s="98"/>
      <c r="D502" s="98"/>
      <c r="E502" s="98"/>
      <c r="F502" s="98"/>
      <c r="G502" s="99"/>
      <c r="H502" s="99"/>
    </row>
    <row r="503" spans="2:8" ht="99.95" customHeight="1" x14ac:dyDescent="0.25">
      <c r="B503" s="98"/>
      <c r="C503" s="98"/>
      <c r="D503" s="98"/>
      <c r="E503" s="98"/>
      <c r="F503" s="98"/>
      <c r="G503" s="99"/>
      <c r="H503" s="99"/>
    </row>
    <row r="504" spans="2:8" ht="99.95" customHeight="1" x14ac:dyDescent="0.25">
      <c r="B504" s="98"/>
      <c r="C504" s="98"/>
      <c r="D504" s="98"/>
      <c r="E504" s="98"/>
      <c r="F504" s="98"/>
      <c r="G504" s="99"/>
      <c r="H504" s="99"/>
    </row>
    <row r="505" spans="2:8" ht="99.95" customHeight="1" x14ac:dyDescent="0.25">
      <c r="B505" s="98"/>
      <c r="C505" s="98"/>
      <c r="D505" s="98"/>
      <c r="E505" s="98"/>
      <c r="F505" s="98"/>
      <c r="G505" s="99"/>
      <c r="H505" s="99"/>
    </row>
    <row r="506" spans="2:8" ht="99.95" customHeight="1" x14ac:dyDescent="0.25">
      <c r="B506" s="98"/>
      <c r="C506" s="98"/>
      <c r="D506" s="98"/>
      <c r="E506" s="98"/>
      <c r="F506" s="98"/>
      <c r="G506" s="99"/>
      <c r="H506" s="99"/>
    </row>
    <row r="507" spans="2:8" ht="99.95" customHeight="1" x14ac:dyDescent="0.25">
      <c r="B507" s="98"/>
      <c r="C507" s="98"/>
      <c r="D507" s="98"/>
      <c r="E507" s="98"/>
      <c r="F507" s="98"/>
      <c r="G507" s="99"/>
      <c r="H507" s="99"/>
    </row>
    <row r="508" spans="2:8" ht="99.95" customHeight="1" x14ac:dyDescent="0.25">
      <c r="B508" s="98"/>
      <c r="C508" s="98"/>
      <c r="D508" s="98"/>
      <c r="E508" s="98"/>
      <c r="F508" s="98"/>
      <c r="G508" s="99"/>
      <c r="H508" s="99"/>
    </row>
    <row r="509" spans="2:8" ht="99.95" customHeight="1" x14ac:dyDescent="0.25">
      <c r="B509" s="98"/>
      <c r="C509" s="98"/>
      <c r="D509" s="98"/>
      <c r="E509" s="98"/>
      <c r="F509" s="98"/>
      <c r="G509" s="99"/>
      <c r="H509" s="99"/>
    </row>
    <row r="510" spans="2:8" ht="99.95" customHeight="1" x14ac:dyDescent="0.25">
      <c r="B510" s="98"/>
      <c r="C510" s="98"/>
      <c r="D510" s="98"/>
      <c r="E510" s="98"/>
      <c r="F510" s="98"/>
      <c r="G510" s="99"/>
      <c r="H510" s="99"/>
    </row>
    <row r="511" spans="2:8" ht="99.95" customHeight="1" x14ac:dyDescent="0.25">
      <c r="B511" s="98"/>
      <c r="C511" s="98"/>
      <c r="D511" s="98"/>
      <c r="E511" s="98"/>
      <c r="F511" s="98"/>
      <c r="G511" s="99"/>
      <c r="H511" s="99"/>
    </row>
    <row r="512" spans="2:8" ht="99.95" customHeight="1" x14ac:dyDescent="0.25">
      <c r="B512" s="98"/>
      <c r="C512" s="98"/>
      <c r="D512" s="98"/>
      <c r="E512" s="98"/>
      <c r="F512" s="98"/>
      <c r="G512" s="99"/>
      <c r="H512" s="99"/>
    </row>
    <row r="513" spans="2:8" ht="99.95" customHeight="1" x14ac:dyDescent="0.25">
      <c r="B513" s="98"/>
      <c r="C513" s="98"/>
      <c r="D513" s="98"/>
      <c r="E513" s="98"/>
      <c r="F513" s="98"/>
      <c r="G513" s="99"/>
      <c r="H513" s="99"/>
    </row>
    <row r="514" spans="2:8" ht="99.95" customHeight="1" x14ac:dyDescent="0.25">
      <c r="B514" s="98"/>
      <c r="C514" s="98"/>
      <c r="D514" s="98"/>
      <c r="E514" s="98"/>
      <c r="F514" s="98"/>
      <c r="G514" s="99"/>
      <c r="H514" s="99"/>
    </row>
    <row r="515" spans="2:8" ht="99.95" customHeight="1" x14ac:dyDescent="0.25">
      <c r="B515" s="98"/>
      <c r="C515" s="98"/>
      <c r="D515" s="98"/>
      <c r="E515" s="98"/>
      <c r="F515" s="98"/>
      <c r="G515" s="99"/>
      <c r="H515" s="99"/>
    </row>
    <row r="516" spans="2:8" ht="99.95" customHeight="1" x14ac:dyDescent="0.25">
      <c r="B516" s="98"/>
      <c r="C516" s="98"/>
      <c r="D516" s="98"/>
      <c r="E516" s="98"/>
      <c r="F516" s="98"/>
      <c r="G516" s="99"/>
      <c r="H516" s="99"/>
    </row>
    <row r="517" spans="2:8" ht="99.95" customHeight="1" x14ac:dyDescent="0.25">
      <c r="B517" s="98"/>
      <c r="C517" s="98"/>
      <c r="D517" s="98"/>
      <c r="E517" s="98"/>
      <c r="F517" s="98"/>
      <c r="G517" s="99"/>
      <c r="H517" s="99"/>
    </row>
    <row r="518" spans="2:8" ht="99.95" customHeight="1" x14ac:dyDescent="0.25">
      <c r="B518" s="98"/>
      <c r="C518" s="98"/>
      <c r="D518" s="98"/>
      <c r="E518" s="98"/>
      <c r="F518" s="98"/>
      <c r="G518" s="99"/>
      <c r="H518" s="99"/>
    </row>
    <row r="519" spans="2:8" ht="99.95" customHeight="1" x14ac:dyDescent="0.25">
      <c r="B519" s="98"/>
      <c r="C519" s="98"/>
      <c r="D519" s="98"/>
      <c r="E519" s="98"/>
      <c r="F519" s="98"/>
      <c r="G519" s="99"/>
      <c r="H519" s="99"/>
    </row>
    <row r="520" spans="2:8" ht="99.95" customHeight="1" x14ac:dyDescent="0.25">
      <c r="B520" s="98"/>
      <c r="C520" s="98"/>
      <c r="D520" s="98"/>
      <c r="E520" s="98"/>
      <c r="F520" s="98"/>
      <c r="G520" s="99"/>
      <c r="H520" s="99"/>
    </row>
    <row r="521" spans="2:8" ht="99.95" customHeight="1" x14ac:dyDescent="0.25">
      <c r="B521" s="98"/>
      <c r="C521" s="98"/>
      <c r="D521" s="98"/>
      <c r="E521" s="98"/>
      <c r="F521" s="98"/>
      <c r="G521" s="99"/>
      <c r="H521" s="99"/>
    </row>
    <row r="522" spans="2:8" ht="99.95" customHeight="1" x14ac:dyDescent="0.25">
      <c r="B522" s="98"/>
      <c r="C522" s="98"/>
      <c r="D522" s="98"/>
      <c r="E522" s="98"/>
      <c r="F522" s="98"/>
      <c r="G522" s="99"/>
      <c r="H522" s="99"/>
    </row>
    <row r="523" spans="2:8" ht="99.95" customHeight="1" x14ac:dyDescent="0.25">
      <c r="B523" s="98"/>
      <c r="C523" s="98"/>
      <c r="D523" s="98"/>
      <c r="E523" s="98"/>
      <c r="F523" s="98"/>
      <c r="G523" s="99"/>
      <c r="H523" s="99"/>
    </row>
    <row r="524" spans="2:8" ht="99.95" customHeight="1" x14ac:dyDescent="0.25">
      <c r="B524" s="98"/>
      <c r="C524" s="98"/>
      <c r="D524" s="98"/>
      <c r="E524" s="98"/>
      <c r="F524" s="98"/>
      <c r="G524" s="99"/>
      <c r="H524" s="99"/>
    </row>
    <row r="525" spans="2:8" ht="99.95" customHeight="1" x14ac:dyDescent="0.25">
      <c r="B525" s="98"/>
      <c r="C525" s="98"/>
      <c r="D525" s="98"/>
      <c r="E525" s="98"/>
      <c r="F525" s="98"/>
      <c r="G525" s="99"/>
      <c r="H525" s="99"/>
    </row>
    <row r="526" spans="2:8" ht="99.95" customHeight="1" x14ac:dyDescent="0.25">
      <c r="B526" s="98"/>
      <c r="C526" s="98"/>
      <c r="D526" s="98"/>
      <c r="E526" s="98"/>
      <c r="F526" s="98"/>
      <c r="G526" s="99"/>
      <c r="H526" s="99"/>
    </row>
    <row r="527" spans="2:8" ht="99.95" customHeight="1" x14ac:dyDescent="0.25">
      <c r="B527" s="98"/>
      <c r="C527" s="98"/>
      <c r="D527" s="98"/>
      <c r="E527" s="98"/>
      <c r="F527" s="98"/>
      <c r="G527" s="99"/>
      <c r="H527" s="99"/>
    </row>
    <row r="528" spans="2:8" ht="99.95" customHeight="1" x14ac:dyDescent="0.25">
      <c r="B528" s="98"/>
      <c r="C528" s="98"/>
      <c r="D528" s="98"/>
      <c r="E528" s="98"/>
      <c r="F528" s="98"/>
      <c r="G528" s="99"/>
      <c r="H528" s="99"/>
    </row>
    <row r="529" spans="2:8" ht="99.95" customHeight="1" x14ac:dyDescent="0.25">
      <c r="B529" s="98"/>
      <c r="C529" s="98"/>
      <c r="D529" s="98"/>
      <c r="E529" s="98"/>
      <c r="F529" s="98"/>
      <c r="G529" s="99"/>
      <c r="H529" s="99"/>
    </row>
    <row r="530" spans="2:8" ht="99.95" customHeight="1" x14ac:dyDescent="0.25">
      <c r="B530" s="98"/>
      <c r="C530" s="98"/>
      <c r="D530" s="98"/>
      <c r="E530" s="98"/>
      <c r="F530" s="98"/>
      <c r="G530" s="99"/>
      <c r="H530" s="99"/>
    </row>
    <row r="531" spans="2:8" ht="99.95" customHeight="1" x14ac:dyDescent="0.25">
      <c r="B531" s="98"/>
      <c r="C531" s="98"/>
      <c r="D531" s="98"/>
      <c r="E531" s="98"/>
      <c r="F531" s="98"/>
      <c r="G531" s="99"/>
      <c r="H531" s="99"/>
    </row>
    <row r="532" spans="2:8" ht="99.95" customHeight="1" x14ac:dyDescent="0.25">
      <c r="B532" s="98"/>
      <c r="C532" s="98"/>
      <c r="D532" s="98"/>
      <c r="E532" s="98"/>
      <c r="F532" s="98"/>
      <c r="G532" s="99"/>
      <c r="H532" s="99"/>
    </row>
    <row r="533" spans="2:8" ht="99.95" customHeight="1" x14ac:dyDescent="0.25">
      <c r="B533" s="98"/>
      <c r="C533" s="98"/>
      <c r="D533" s="98"/>
      <c r="E533" s="98"/>
      <c r="F533" s="98"/>
      <c r="G533" s="99"/>
      <c r="H533" s="99"/>
    </row>
    <row r="534" spans="2:8" ht="99.95" customHeight="1" x14ac:dyDescent="0.25">
      <c r="B534" s="98"/>
      <c r="C534" s="98"/>
      <c r="D534" s="98"/>
      <c r="E534" s="98"/>
      <c r="F534" s="98"/>
      <c r="G534" s="99"/>
      <c r="H534" s="99"/>
    </row>
    <row r="535" spans="2:8" ht="99.95" customHeight="1" x14ac:dyDescent="0.25">
      <c r="B535" s="98"/>
      <c r="C535" s="98"/>
      <c r="D535" s="98"/>
      <c r="E535" s="98"/>
      <c r="F535" s="98"/>
      <c r="G535" s="99"/>
      <c r="H535" s="99"/>
    </row>
    <row r="536" spans="2:8" ht="99.95" customHeight="1" x14ac:dyDescent="0.25">
      <c r="B536" s="98"/>
      <c r="C536" s="98"/>
      <c r="D536" s="98"/>
      <c r="E536" s="98"/>
      <c r="F536" s="98"/>
      <c r="G536" s="99"/>
      <c r="H536" s="99"/>
    </row>
    <row r="537" spans="2:8" ht="99.95" customHeight="1" x14ac:dyDescent="0.25">
      <c r="B537" s="98"/>
      <c r="C537" s="98"/>
      <c r="D537" s="98"/>
      <c r="E537" s="98"/>
      <c r="F537" s="98"/>
      <c r="G537" s="99"/>
      <c r="H537" s="99"/>
    </row>
    <row r="538" spans="2:8" ht="99.95" customHeight="1" x14ac:dyDescent="0.25">
      <c r="B538" s="98"/>
      <c r="C538" s="98"/>
      <c r="D538" s="98"/>
      <c r="E538" s="98"/>
      <c r="F538" s="98"/>
      <c r="G538" s="99"/>
      <c r="H538" s="99"/>
    </row>
    <row r="539" spans="2:8" ht="99.95" customHeight="1" x14ac:dyDescent="0.25">
      <c r="B539" s="98"/>
      <c r="C539" s="98"/>
      <c r="D539" s="98"/>
      <c r="E539" s="98"/>
      <c r="F539" s="98"/>
      <c r="G539" s="99"/>
      <c r="H539" s="99"/>
    </row>
    <row r="540" spans="2:8" ht="99.95" customHeight="1" x14ac:dyDescent="0.25">
      <c r="B540" s="98"/>
      <c r="C540" s="98"/>
      <c r="D540" s="98"/>
      <c r="E540" s="98"/>
      <c r="F540" s="98"/>
      <c r="G540" s="99"/>
      <c r="H540" s="99"/>
    </row>
    <row r="541" spans="2:8" ht="99.95" customHeight="1" x14ac:dyDescent="0.25">
      <c r="B541" s="98"/>
      <c r="C541" s="98"/>
      <c r="D541" s="98"/>
      <c r="E541" s="98"/>
      <c r="F541" s="98"/>
      <c r="G541" s="99"/>
      <c r="H541" s="99"/>
    </row>
    <row r="542" spans="2:8" ht="99.95" customHeight="1" x14ac:dyDescent="0.25">
      <c r="B542" s="98"/>
      <c r="C542" s="98"/>
      <c r="D542" s="98"/>
      <c r="E542" s="98"/>
      <c r="F542" s="98"/>
      <c r="G542" s="99"/>
      <c r="H542" s="99"/>
    </row>
    <row r="543" spans="2:8" ht="99.95" customHeight="1" x14ac:dyDescent="0.25">
      <c r="B543" s="98"/>
      <c r="C543" s="98"/>
      <c r="D543" s="98"/>
      <c r="E543" s="98"/>
      <c r="F543" s="98"/>
      <c r="G543" s="99"/>
      <c r="H543" s="99"/>
    </row>
    <row r="544" spans="2:8" ht="99.95" customHeight="1" x14ac:dyDescent="0.25">
      <c r="B544" s="98"/>
      <c r="C544" s="98"/>
      <c r="D544" s="98"/>
      <c r="E544" s="98"/>
      <c r="F544" s="98"/>
      <c r="G544" s="99"/>
      <c r="H544" s="99"/>
    </row>
    <row r="545" spans="2:8" ht="99.95" customHeight="1" x14ac:dyDescent="0.25">
      <c r="B545" s="98"/>
      <c r="C545" s="98"/>
      <c r="D545" s="98"/>
      <c r="E545" s="98"/>
      <c r="F545" s="98"/>
      <c r="G545" s="99"/>
      <c r="H545" s="99"/>
    </row>
    <row r="546" spans="2:8" ht="99.95" customHeight="1" x14ac:dyDescent="0.25">
      <c r="B546" s="98"/>
      <c r="C546" s="98"/>
      <c r="D546" s="98"/>
      <c r="E546" s="98"/>
      <c r="F546" s="98"/>
      <c r="G546" s="99"/>
      <c r="H546" s="99"/>
    </row>
    <row r="547" spans="2:8" ht="99.95" customHeight="1" x14ac:dyDescent="0.25">
      <c r="B547" s="98"/>
      <c r="C547" s="98"/>
      <c r="D547" s="98"/>
      <c r="E547" s="98"/>
      <c r="F547" s="98"/>
      <c r="G547" s="99"/>
      <c r="H547" s="99"/>
    </row>
    <row r="548" spans="2:8" ht="99.95" customHeight="1" x14ac:dyDescent="0.25">
      <c r="B548" s="98"/>
      <c r="C548" s="98"/>
      <c r="D548" s="98"/>
      <c r="E548" s="98"/>
      <c r="F548" s="98"/>
      <c r="G548" s="99"/>
      <c r="H548" s="99"/>
    </row>
    <row r="549" spans="2:8" ht="99.95" customHeight="1" x14ac:dyDescent="0.25">
      <c r="B549" s="98"/>
      <c r="C549" s="98"/>
      <c r="D549" s="98"/>
      <c r="E549" s="98"/>
      <c r="F549" s="98"/>
      <c r="G549" s="99"/>
      <c r="H549" s="99"/>
    </row>
    <row r="550" spans="2:8" ht="99.95" customHeight="1" x14ac:dyDescent="0.25">
      <c r="B550" s="98"/>
      <c r="C550" s="98"/>
      <c r="D550" s="98"/>
      <c r="E550" s="98"/>
      <c r="F550" s="98"/>
      <c r="G550" s="99"/>
      <c r="H550" s="99"/>
    </row>
    <row r="551" spans="2:8" ht="99.95" customHeight="1" x14ac:dyDescent="0.25">
      <c r="B551" s="98"/>
      <c r="C551" s="98"/>
      <c r="D551" s="98"/>
      <c r="E551" s="98"/>
      <c r="F551" s="98"/>
      <c r="G551" s="99"/>
      <c r="H551" s="99"/>
    </row>
    <row r="552" spans="2:8" ht="99.95" customHeight="1" x14ac:dyDescent="0.25">
      <c r="B552" s="98"/>
      <c r="C552" s="98"/>
      <c r="D552" s="98"/>
      <c r="E552" s="98"/>
      <c r="F552" s="98"/>
      <c r="G552" s="99"/>
      <c r="H552" s="99"/>
    </row>
    <row r="553" spans="2:8" ht="99.95" customHeight="1" x14ac:dyDescent="0.25">
      <c r="B553" s="98"/>
      <c r="C553" s="98"/>
      <c r="D553" s="98"/>
      <c r="E553" s="98"/>
      <c r="F553" s="98"/>
      <c r="G553" s="99"/>
      <c r="H553" s="99"/>
    </row>
    <row r="554" spans="2:8" ht="99.95" customHeight="1" x14ac:dyDescent="0.25">
      <c r="B554" s="98"/>
      <c r="C554" s="98"/>
      <c r="D554" s="98"/>
      <c r="E554" s="98"/>
      <c r="F554" s="98"/>
      <c r="G554" s="99"/>
      <c r="H554" s="99"/>
    </row>
    <row r="555" spans="2:8" ht="99.95" customHeight="1" x14ac:dyDescent="0.25">
      <c r="B555" s="98"/>
      <c r="C555" s="98"/>
      <c r="D555" s="98"/>
      <c r="E555" s="98"/>
      <c r="F555" s="98"/>
      <c r="G555" s="99"/>
      <c r="H555" s="99"/>
    </row>
    <row r="556" spans="2:8" ht="99.95" customHeight="1" x14ac:dyDescent="0.25">
      <c r="B556" s="98"/>
      <c r="C556" s="98"/>
      <c r="D556" s="98"/>
      <c r="E556" s="98"/>
      <c r="F556" s="98"/>
      <c r="G556" s="99"/>
      <c r="H556" s="99"/>
    </row>
    <row r="557" spans="2:8" ht="99.95" customHeight="1" x14ac:dyDescent="0.25">
      <c r="B557" s="98"/>
      <c r="C557" s="98"/>
      <c r="D557" s="98"/>
      <c r="E557" s="98"/>
      <c r="F557" s="98"/>
      <c r="G557" s="99"/>
      <c r="H557" s="99"/>
    </row>
    <row r="558" spans="2:8" ht="99.95" customHeight="1" x14ac:dyDescent="0.25">
      <c r="B558" s="98"/>
      <c r="C558" s="98"/>
      <c r="D558" s="98"/>
      <c r="E558" s="98"/>
      <c r="F558" s="98"/>
      <c r="G558" s="99"/>
      <c r="H558" s="99"/>
    </row>
    <row r="559" spans="2:8" ht="99.95" customHeight="1" x14ac:dyDescent="0.25">
      <c r="B559" s="98"/>
      <c r="C559" s="98"/>
      <c r="D559" s="98"/>
      <c r="E559" s="98"/>
      <c r="F559" s="98"/>
      <c r="G559" s="99"/>
      <c r="H559" s="99"/>
    </row>
    <row r="560" spans="2:8" ht="99.95" customHeight="1" x14ac:dyDescent="0.25">
      <c r="B560" s="98"/>
      <c r="C560" s="98"/>
      <c r="D560" s="98"/>
      <c r="E560" s="98"/>
      <c r="F560" s="98"/>
      <c r="G560" s="99"/>
      <c r="H560" s="99"/>
    </row>
    <row r="561" spans="2:8" ht="99.95" customHeight="1" x14ac:dyDescent="0.25">
      <c r="B561" s="98"/>
      <c r="C561" s="98"/>
      <c r="D561" s="98"/>
      <c r="E561" s="98"/>
      <c r="F561" s="98"/>
      <c r="G561" s="99"/>
      <c r="H561" s="99"/>
    </row>
    <row r="562" spans="2:8" ht="99.95" customHeight="1" x14ac:dyDescent="0.25">
      <c r="B562" s="98"/>
      <c r="C562" s="98"/>
      <c r="D562" s="98"/>
      <c r="E562" s="98"/>
      <c r="F562" s="98"/>
      <c r="G562" s="99"/>
      <c r="H562" s="99"/>
    </row>
    <row r="563" spans="2:8" ht="99.95" customHeight="1" x14ac:dyDescent="0.25">
      <c r="B563" s="98"/>
      <c r="C563" s="98"/>
      <c r="D563" s="98"/>
      <c r="E563" s="98"/>
      <c r="F563" s="98"/>
      <c r="G563" s="99"/>
      <c r="H563" s="99"/>
    </row>
    <row r="564" spans="2:8" ht="99.95" customHeight="1" x14ac:dyDescent="0.25">
      <c r="B564" s="98"/>
      <c r="C564" s="98"/>
      <c r="D564" s="98"/>
      <c r="E564" s="98"/>
      <c r="F564" s="98"/>
      <c r="G564" s="99"/>
      <c r="H564" s="99"/>
    </row>
    <row r="565" spans="2:8" ht="99.95" customHeight="1" x14ac:dyDescent="0.25">
      <c r="B565" s="98"/>
      <c r="C565" s="98"/>
      <c r="D565" s="98"/>
      <c r="E565" s="98"/>
      <c r="F565" s="98"/>
      <c r="G565" s="99"/>
      <c r="H565" s="99"/>
    </row>
    <row r="566" spans="2:8" ht="99.95" customHeight="1" x14ac:dyDescent="0.25">
      <c r="B566" s="98"/>
      <c r="C566" s="98"/>
      <c r="D566" s="98"/>
      <c r="E566" s="98"/>
      <c r="F566" s="98"/>
      <c r="G566" s="99"/>
      <c r="H566" s="99"/>
    </row>
    <row r="567" spans="2:8" ht="99.95" customHeight="1" x14ac:dyDescent="0.25">
      <c r="B567" s="98"/>
      <c r="C567" s="98"/>
      <c r="D567" s="98"/>
      <c r="E567" s="98"/>
      <c r="F567" s="98"/>
      <c r="G567" s="99"/>
      <c r="H567" s="99"/>
    </row>
    <row r="568" spans="2:8" ht="99.95" customHeight="1" x14ac:dyDescent="0.25">
      <c r="B568" s="98"/>
      <c r="C568" s="98"/>
      <c r="D568" s="98"/>
      <c r="E568" s="98"/>
      <c r="F568" s="98"/>
      <c r="G568" s="99"/>
      <c r="H568" s="99"/>
    </row>
    <row r="569" spans="2:8" ht="99.95" customHeight="1" x14ac:dyDescent="0.25">
      <c r="B569" s="98"/>
      <c r="C569" s="98"/>
      <c r="D569" s="98"/>
      <c r="E569" s="98"/>
      <c r="F569" s="98"/>
      <c r="G569" s="99"/>
      <c r="H569" s="99"/>
    </row>
    <row r="570" spans="2:8" ht="99.95" customHeight="1" x14ac:dyDescent="0.25">
      <c r="B570" s="98"/>
      <c r="C570" s="98"/>
      <c r="D570" s="98"/>
      <c r="E570" s="98"/>
      <c r="F570" s="98"/>
      <c r="G570" s="99"/>
      <c r="H570" s="99"/>
    </row>
    <row r="571" spans="2:8" ht="99.95" customHeight="1" x14ac:dyDescent="0.25">
      <c r="B571" s="98"/>
      <c r="C571" s="98"/>
      <c r="D571" s="98"/>
      <c r="E571" s="98"/>
      <c r="F571" s="98"/>
      <c r="G571" s="99"/>
      <c r="H571" s="99"/>
    </row>
    <row r="572" spans="2:8" ht="99.95" customHeight="1" x14ac:dyDescent="0.25">
      <c r="B572" s="98"/>
      <c r="C572" s="98"/>
      <c r="D572" s="98"/>
      <c r="E572" s="98"/>
      <c r="F572" s="98"/>
      <c r="G572" s="99"/>
      <c r="H572" s="99"/>
    </row>
    <row r="573" spans="2:8" ht="99.95" customHeight="1" x14ac:dyDescent="0.25">
      <c r="B573" s="98"/>
      <c r="C573" s="98"/>
      <c r="D573" s="98"/>
      <c r="E573" s="98"/>
      <c r="F573" s="98"/>
      <c r="G573" s="99"/>
      <c r="H573" s="99"/>
    </row>
    <row r="574" spans="2:8" ht="99.95" customHeight="1" x14ac:dyDescent="0.25">
      <c r="B574" s="98"/>
      <c r="C574" s="98"/>
      <c r="D574" s="98"/>
      <c r="E574" s="98"/>
      <c r="F574" s="98"/>
      <c r="G574" s="99"/>
      <c r="H574" s="99"/>
    </row>
    <row r="575" spans="2:8" ht="99.95" customHeight="1" x14ac:dyDescent="0.25">
      <c r="B575" s="98"/>
      <c r="C575" s="98"/>
      <c r="D575" s="98"/>
      <c r="E575" s="98"/>
      <c r="F575" s="98"/>
      <c r="G575" s="99"/>
      <c r="H575" s="99"/>
    </row>
    <row r="576" spans="2:8" ht="99.95" customHeight="1" x14ac:dyDescent="0.25">
      <c r="B576" s="98"/>
      <c r="C576" s="98"/>
      <c r="D576" s="98"/>
      <c r="E576" s="98"/>
      <c r="F576" s="98"/>
      <c r="G576" s="99"/>
      <c r="H576" s="99"/>
    </row>
    <row r="577" spans="2:8" ht="99.95" customHeight="1" x14ac:dyDescent="0.25">
      <c r="B577" s="98"/>
      <c r="C577" s="98"/>
      <c r="D577" s="98"/>
      <c r="E577" s="98"/>
      <c r="F577" s="98"/>
      <c r="G577" s="99"/>
      <c r="H577" s="99"/>
    </row>
    <row r="578" spans="2:8" ht="99.95" customHeight="1" x14ac:dyDescent="0.25">
      <c r="B578" s="98"/>
      <c r="C578" s="98"/>
      <c r="D578" s="98"/>
      <c r="E578" s="98"/>
      <c r="F578" s="98"/>
      <c r="G578" s="99"/>
      <c r="H578" s="99"/>
    </row>
    <row r="579" spans="2:8" ht="99.95" customHeight="1" x14ac:dyDescent="0.25">
      <c r="B579" s="98"/>
      <c r="C579" s="98"/>
      <c r="D579" s="98"/>
      <c r="E579" s="98"/>
      <c r="F579" s="98"/>
      <c r="G579" s="99"/>
      <c r="H579" s="99"/>
    </row>
    <row r="580" spans="2:8" ht="99.95" customHeight="1" x14ac:dyDescent="0.25">
      <c r="B580" s="98"/>
      <c r="C580" s="98"/>
      <c r="D580" s="98"/>
      <c r="E580" s="98"/>
      <c r="F580" s="98"/>
      <c r="G580" s="99"/>
      <c r="H580" s="99"/>
    </row>
    <row r="581" spans="2:8" ht="99.95" customHeight="1" x14ac:dyDescent="0.25">
      <c r="B581" s="98"/>
      <c r="C581" s="98"/>
      <c r="D581" s="98"/>
      <c r="E581" s="98"/>
      <c r="F581" s="98"/>
      <c r="G581" s="99"/>
      <c r="H581" s="99"/>
    </row>
    <row r="582" spans="2:8" ht="99.95" customHeight="1" x14ac:dyDescent="0.25">
      <c r="B582" s="98"/>
      <c r="C582" s="98"/>
      <c r="D582" s="98"/>
      <c r="E582" s="98"/>
      <c r="F582" s="98"/>
      <c r="G582" s="99"/>
      <c r="H582" s="99"/>
    </row>
    <row r="583" spans="2:8" ht="99.95" customHeight="1" x14ac:dyDescent="0.25">
      <c r="B583" s="98"/>
      <c r="C583" s="98"/>
      <c r="D583" s="98"/>
      <c r="E583" s="98"/>
      <c r="F583" s="98"/>
      <c r="G583" s="99"/>
      <c r="H583" s="99"/>
    </row>
    <row r="584" spans="2:8" ht="99.95" customHeight="1" x14ac:dyDescent="0.25">
      <c r="B584" s="98"/>
      <c r="C584" s="98"/>
      <c r="D584" s="98"/>
      <c r="E584" s="98"/>
      <c r="F584" s="98"/>
      <c r="G584" s="99"/>
      <c r="H584" s="99"/>
    </row>
    <row r="585" spans="2:8" ht="99.95" customHeight="1" x14ac:dyDescent="0.25">
      <c r="B585" s="98"/>
      <c r="C585" s="98"/>
      <c r="D585" s="98"/>
      <c r="E585" s="98"/>
      <c r="F585" s="98"/>
      <c r="G585" s="99"/>
      <c r="H585" s="99"/>
    </row>
    <row r="586" spans="2:8" ht="99.95" customHeight="1" x14ac:dyDescent="0.25">
      <c r="B586" s="98"/>
      <c r="C586" s="98"/>
      <c r="D586" s="98"/>
      <c r="E586" s="98"/>
      <c r="F586" s="98"/>
      <c r="G586" s="99"/>
      <c r="H586" s="99"/>
    </row>
    <row r="587" spans="2:8" ht="99.95" customHeight="1" x14ac:dyDescent="0.25">
      <c r="B587" s="98"/>
      <c r="C587" s="98"/>
      <c r="D587" s="98"/>
      <c r="E587" s="98"/>
      <c r="F587" s="98"/>
      <c r="G587" s="99"/>
      <c r="H587" s="99"/>
    </row>
    <row r="588" spans="2:8" ht="99.95" customHeight="1" x14ac:dyDescent="0.25">
      <c r="B588" s="98"/>
      <c r="C588" s="98"/>
      <c r="D588" s="98"/>
      <c r="E588" s="98"/>
      <c r="F588" s="98"/>
      <c r="G588" s="99"/>
      <c r="H588" s="99"/>
    </row>
    <row r="589" spans="2:8" ht="99.95" customHeight="1" x14ac:dyDescent="0.25">
      <c r="B589" s="98"/>
      <c r="C589" s="98"/>
      <c r="D589" s="98"/>
      <c r="E589" s="98"/>
      <c r="F589" s="98"/>
      <c r="G589" s="99"/>
      <c r="H589" s="99"/>
    </row>
    <row r="590" spans="2:8" ht="99.95" customHeight="1" x14ac:dyDescent="0.25">
      <c r="B590" s="98"/>
      <c r="C590" s="98"/>
      <c r="D590" s="98"/>
      <c r="E590" s="98"/>
      <c r="F590" s="98"/>
      <c r="G590" s="99"/>
      <c r="H590" s="99"/>
    </row>
    <row r="591" spans="2:8" ht="99.95" customHeight="1" x14ac:dyDescent="0.25">
      <c r="B591" s="98"/>
      <c r="C591" s="98"/>
      <c r="D591" s="98"/>
      <c r="E591" s="98"/>
      <c r="F591" s="98"/>
      <c r="G591" s="99"/>
      <c r="H591" s="99"/>
    </row>
    <row r="592" spans="2:8" ht="99.95" customHeight="1" x14ac:dyDescent="0.25">
      <c r="B592" s="98"/>
      <c r="C592" s="98"/>
      <c r="D592" s="98"/>
      <c r="E592" s="98"/>
      <c r="F592" s="98"/>
      <c r="G592" s="99"/>
      <c r="H592" s="99"/>
    </row>
    <row r="593" spans="2:8" ht="99.95" customHeight="1" x14ac:dyDescent="0.25">
      <c r="B593" s="98"/>
      <c r="C593" s="98"/>
      <c r="D593" s="98"/>
      <c r="E593" s="98"/>
      <c r="F593" s="98"/>
      <c r="G593" s="99"/>
      <c r="H593" s="99"/>
    </row>
    <row r="594" spans="2:8" ht="99.95" customHeight="1" x14ac:dyDescent="0.25">
      <c r="B594" s="98"/>
      <c r="C594" s="98"/>
      <c r="D594" s="98"/>
      <c r="E594" s="98"/>
      <c r="F594" s="98"/>
      <c r="G594" s="99"/>
      <c r="H594" s="99"/>
    </row>
    <row r="595" spans="2:8" ht="99.95" customHeight="1" x14ac:dyDescent="0.25">
      <c r="B595" s="98"/>
      <c r="C595" s="98"/>
      <c r="D595" s="98"/>
      <c r="E595" s="98"/>
      <c r="F595" s="98"/>
      <c r="G595" s="99"/>
      <c r="H595" s="99"/>
    </row>
    <row r="596" spans="2:8" ht="99.95" customHeight="1" x14ac:dyDescent="0.25">
      <c r="B596" s="98"/>
      <c r="C596" s="98"/>
      <c r="D596" s="98"/>
      <c r="E596" s="98"/>
      <c r="F596" s="98"/>
      <c r="G596" s="99"/>
      <c r="H596" s="99"/>
    </row>
    <row r="597" spans="2:8" ht="99.95" customHeight="1" x14ac:dyDescent="0.25">
      <c r="B597" s="98"/>
      <c r="C597" s="98"/>
      <c r="D597" s="98"/>
      <c r="E597" s="98"/>
      <c r="F597" s="98"/>
      <c r="G597" s="99"/>
      <c r="H597" s="99"/>
    </row>
    <row r="598" spans="2:8" ht="99.95" customHeight="1" x14ac:dyDescent="0.25">
      <c r="B598" s="98"/>
      <c r="C598" s="98"/>
      <c r="D598" s="98"/>
      <c r="E598" s="98"/>
      <c r="F598" s="98"/>
      <c r="G598" s="99"/>
      <c r="H598" s="99"/>
    </row>
    <row r="599" spans="2:8" ht="99.95" customHeight="1" x14ac:dyDescent="0.25">
      <c r="B599" s="98"/>
      <c r="C599" s="98"/>
      <c r="D599" s="98"/>
      <c r="E599" s="98"/>
      <c r="F599" s="98"/>
      <c r="G599" s="99"/>
      <c r="H599" s="99"/>
    </row>
    <row r="600" spans="2:8" ht="99.95" customHeight="1" x14ac:dyDescent="0.25">
      <c r="B600" s="98"/>
      <c r="C600" s="98"/>
      <c r="D600" s="98"/>
      <c r="E600" s="98"/>
      <c r="F600" s="98"/>
      <c r="G600" s="99"/>
      <c r="H600" s="99"/>
    </row>
    <row r="601" spans="2:8" ht="99.95" customHeight="1" x14ac:dyDescent="0.25">
      <c r="B601" s="98"/>
      <c r="C601" s="98"/>
      <c r="D601" s="98"/>
      <c r="E601" s="98"/>
      <c r="F601" s="98"/>
      <c r="G601" s="99"/>
      <c r="H601" s="99"/>
    </row>
    <row r="602" spans="2:8" ht="99.95" customHeight="1" x14ac:dyDescent="0.25">
      <c r="B602" s="98"/>
      <c r="C602" s="98"/>
      <c r="D602" s="98"/>
      <c r="E602" s="98"/>
      <c r="F602" s="98"/>
      <c r="G602" s="99"/>
      <c r="H602" s="99"/>
    </row>
    <row r="603" spans="2:8" ht="99.95" customHeight="1" x14ac:dyDescent="0.25">
      <c r="B603" s="98"/>
      <c r="C603" s="98"/>
      <c r="D603" s="98"/>
      <c r="E603" s="98"/>
      <c r="F603" s="98"/>
      <c r="G603" s="99"/>
      <c r="H603" s="99"/>
    </row>
    <row r="604" spans="2:8" ht="99.95" customHeight="1" x14ac:dyDescent="0.25">
      <c r="B604" s="98"/>
      <c r="C604" s="98"/>
      <c r="D604" s="98"/>
      <c r="E604" s="98"/>
      <c r="F604" s="98"/>
      <c r="G604" s="99"/>
      <c r="H604" s="99"/>
    </row>
    <row r="605" spans="2:8" ht="99.95" customHeight="1" x14ac:dyDescent="0.25">
      <c r="B605" s="98"/>
      <c r="C605" s="98"/>
      <c r="D605" s="98"/>
      <c r="E605" s="98"/>
      <c r="F605" s="98"/>
      <c r="G605" s="99"/>
      <c r="H605" s="99"/>
    </row>
    <row r="606" spans="2:8" ht="99.95" customHeight="1" x14ac:dyDescent="0.25">
      <c r="B606" s="98"/>
      <c r="C606" s="98"/>
      <c r="D606" s="98"/>
      <c r="E606" s="98"/>
      <c r="F606" s="98"/>
      <c r="G606" s="99"/>
      <c r="H606" s="99"/>
    </row>
    <row r="607" spans="2:8" ht="99.95" customHeight="1" x14ac:dyDescent="0.25">
      <c r="B607" s="98"/>
      <c r="C607" s="98"/>
      <c r="D607" s="98"/>
      <c r="E607" s="98"/>
      <c r="F607" s="98"/>
      <c r="G607" s="99"/>
      <c r="H607" s="99"/>
    </row>
    <row r="608" spans="2:8" ht="99.95" customHeight="1" x14ac:dyDescent="0.25">
      <c r="B608" s="98"/>
      <c r="C608" s="98"/>
      <c r="D608" s="98"/>
      <c r="E608" s="98"/>
      <c r="F608" s="98"/>
      <c r="G608" s="99"/>
      <c r="H608" s="99"/>
    </row>
    <row r="609" spans="2:8" ht="99.95" customHeight="1" x14ac:dyDescent="0.25">
      <c r="B609" s="98"/>
      <c r="C609" s="98"/>
      <c r="D609" s="98"/>
      <c r="E609" s="98"/>
      <c r="F609" s="98"/>
      <c r="G609" s="99"/>
      <c r="H609" s="99"/>
    </row>
    <row r="610" spans="2:8" ht="99.95" customHeight="1" x14ac:dyDescent="0.25">
      <c r="B610" s="98"/>
      <c r="C610" s="98"/>
      <c r="D610" s="98"/>
      <c r="E610" s="98"/>
      <c r="F610" s="98"/>
      <c r="G610" s="99"/>
      <c r="H610" s="99"/>
    </row>
    <row r="611" spans="2:8" ht="99.95" customHeight="1" x14ac:dyDescent="0.25">
      <c r="B611" s="98"/>
      <c r="C611" s="98"/>
      <c r="D611" s="98"/>
      <c r="E611" s="98"/>
      <c r="F611" s="98"/>
      <c r="G611" s="99"/>
      <c r="H611" s="99"/>
    </row>
    <row r="612" spans="2:8" ht="99.95" customHeight="1" x14ac:dyDescent="0.25">
      <c r="B612" s="98"/>
      <c r="C612" s="98"/>
      <c r="D612" s="98"/>
      <c r="E612" s="98"/>
      <c r="F612" s="98"/>
      <c r="G612" s="99"/>
      <c r="H612" s="99"/>
    </row>
    <row r="613" spans="2:8" ht="99.95" customHeight="1" x14ac:dyDescent="0.25">
      <c r="B613" s="98"/>
      <c r="C613" s="98"/>
      <c r="D613" s="98"/>
      <c r="E613" s="98"/>
      <c r="F613" s="98"/>
      <c r="G613" s="99"/>
      <c r="H613" s="99"/>
    </row>
    <row r="614" spans="2:8" ht="99.95" customHeight="1" x14ac:dyDescent="0.25">
      <c r="B614" s="98"/>
      <c r="C614" s="98"/>
      <c r="D614" s="98"/>
      <c r="E614" s="98"/>
      <c r="F614" s="98"/>
      <c r="G614" s="99"/>
      <c r="H614" s="99"/>
    </row>
    <row r="615" spans="2:8" ht="99.95" customHeight="1" x14ac:dyDescent="0.25">
      <c r="B615" s="98"/>
      <c r="C615" s="98"/>
      <c r="D615" s="98"/>
      <c r="E615" s="98"/>
      <c r="F615" s="98"/>
      <c r="G615" s="99"/>
      <c r="H615" s="99"/>
    </row>
    <row r="616" spans="2:8" ht="99.95" customHeight="1" x14ac:dyDescent="0.25">
      <c r="B616" s="98"/>
      <c r="C616" s="98"/>
      <c r="D616" s="98"/>
      <c r="E616" s="98"/>
      <c r="F616" s="98"/>
      <c r="G616" s="99"/>
      <c r="H616" s="99"/>
    </row>
    <row r="617" spans="2:8" ht="99.95" customHeight="1" x14ac:dyDescent="0.25">
      <c r="B617" s="98"/>
      <c r="C617" s="98"/>
      <c r="D617" s="98"/>
      <c r="E617" s="98"/>
      <c r="F617" s="98"/>
      <c r="G617" s="99"/>
      <c r="H617" s="99"/>
    </row>
    <row r="618" spans="2:8" ht="99.95" customHeight="1" x14ac:dyDescent="0.25">
      <c r="B618" s="98"/>
      <c r="C618" s="98"/>
      <c r="D618" s="98"/>
      <c r="E618" s="98"/>
      <c r="F618" s="98"/>
      <c r="G618" s="99"/>
      <c r="H618" s="99"/>
    </row>
    <row r="619" spans="2:8" ht="99.95" customHeight="1" x14ac:dyDescent="0.25">
      <c r="B619" s="98"/>
      <c r="C619" s="98"/>
      <c r="D619" s="98"/>
      <c r="E619" s="98"/>
      <c r="F619" s="98"/>
      <c r="G619" s="99"/>
      <c r="H619" s="99"/>
    </row>
    <row r="620" spans="2:8" ht="99.95" customHeight="1" x14ac:dyDescent="0.25">
      <c r="B620" s="98"/>
      <c r="C620" s="98"/>
      <c r="D620" s="98"/>
      <c r="E620" s="98"/>
      <c r="F620" s="98"/>
      <c r="G620" s="99"/>
      <c r="H620" s="99"/>
    </row>
    <row r="621" spans="2:8" ht="99.95" customHeight="1" x14ac:dyDescent="0.25">
      <c r="B621" s="98"/>
      <c r="C621" s="98"/>
      <c r="D621" s="98"/>
      <c r="E621" s="98"/>
      <c r="F621" s="98"/>
      <c r="G621" s="99"/>
      <c r="H621" s="99"/>
    </row>
    <row r="622" spans="2:8" ht="99.95" customHeight="1" x14ac:dyDescent="0.25">
      <c r="B622" s="98"/>
      <c r="C622" s="98"/>
      <c r="D622" s="98"/>
      <c r="E622" s="98"/>
      <c r="F622" s="98"/>
      <c r="G622" s="99"/>
      <c r="H622" s="99"/>
    </row>
    <row r="623" spans="2:8" ht="99.95" customHeight="1" x14ac:dyDescent="0.25">
      <c r="B623" s="98"/>
      <c r="C623" s="98"/>
      <c r="D623" s="98"/>
      <c r="E623" s="98"/>
      <c r="F623" s="98"/>
      <c r="G623" s="99"/>
      <c r="H623" s="99"/>
    </row>
    <row r="624" spans="2:8" ht="99.95" customHeight="1" x14ac:dyDescent="0.25">
      <c r="B624" s="98"/>
      <c r="C624" s="98"/>
      <c r="D624" s="98"/>
      <c r="E624" s="98"/>
      <c r="F624" s="98"/>
      <c r="G624" s="99"/>
      <c r="H624" s="99"/>
    </row>
    <row r="625" spans="2:8" ht="99.95" customHeight="1" x14ac:dyDescent="0.25">
      <c r="B625" s="98"/>
      <c r="C625" s="98"/>
      <c r="D625" s="98"/>
      <c r="E625" s="98"/>
      <c r="F625" s="98"/>
      <c r="G625" s="99"/>
      <c r="H625" s="99"/>
    </row>
    <row r="626" spans="2:8" ht="99.95" customHeight="1" x14ac:dyDescent="0.25">
      <c r="B626" s="98"/>
      <c r="C626" s="98"/>
      <c r="D626" s="98"/>
      <c r="E626" s="98"/>
      <c r="F626" s="98"/>
      <c r="G626" s="99"/>
      <c r="H626" s="99"/>
    </row>
  </sheetData>
  <sheetProtection password="D8A6" sheet="1" objects="1" scenarios="1"/>
  <mergeCells count="4">
    <mergeCell ref="A76:H76"/>
    <mergeCell ref="B1:H1"/>
    <mergeCell ref="B2:H2"/>
    <mergeCell ref="D65:F65"/>
  </mergeCells>
  <phoneticPr fontId="0" type="noConversion"/>
  <printOptions horizontalCentered="1" gridLinesSet="0"/>
  <pageMargins left="0.5" right="0.5" top="0.5" bottom="0" header="0" footer="0"/>
  <pageSetup scale="54" orientation="portrait" horizontalDpi="1200" verticalDpi="1200" r:id="rId1"/>
  <headerFooter alignWithMargins="0"/>
  <ignoredErrors>
    <ignoredError sqref="D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52"/>
  <sheetViews>
    <sheetView view="pageLayout" zoomScale="80" zoomScaleNormal="70" zoomScalePageLayoutView="80" workbookViewId="0">
      <selection activeCell="D15" sqref="D15"/>
    </sheetView>
  </sheetViews>
  <sheetFormatPr defaultColWidth="8.88671875" defaultRowHeight="15" x14ac:dyDescent="0.2"/>
  <cols>
    <col min="1" max="1" width="35.6640625" style="608" customWidth="1"/>
    <col min="2" max="2" width="18.109375" style="608" customWidth="1"/>
    <col min="3" max="4" width="13.6640625" style="608" customWidth="1"/>
    <col min="5" max="11" width="11.6640625" style="608" customWidth="1"/>
    <col min="12" max="12" width="14.33203125" style="608" customWidth="1"/>
    <col min="13" max="13" width="12.6640625" style="608" customWidth="1"/>
    <col min="14" max="14" width="14.109375" style="608" customWidth="1"/>
    <col min="15" max="15" width="12.6640625" style="608" customWidth="1"/>
    <col min="16" max="16" width="13" style="608" customWidth="1"/>
    <col min="17" max="17" width="12.6640625" style="608" customWidth="1"/>
    <col min="18" max="256" width="8.88671875" style="608"/>
    <col min="257" max="257" width="35.6640625" style="608" customWidth="1"/>
    <col min="258" max="258" width="18.109375" style="608" customWidth="1"/>
    <col min="259" max="260" width="13.6640625" style="608" customWidth="1"/>
    <col min="261" max="267" width="11.6640625" style="608" customWidth="1"/>
    <col min="268" max="268" width="14.33203125" style="608" customWidth="1"/>
    <col min="269" max="269" width="12.6640625" style="608" customWidth="1"/>
    <col min="270" max="270" width="14.109375" style="608" customWidth="1"/>
    <col min="271" max="271" width="12.6640625" style="608" customWidth="1"/>
    <col min="272" max="272" width="13" style="608" customWidth="1"/>
    <col min="273" max="273" width="12.6640625" style="608" customWidth="1"/>
    <col min="274" max="512" width="8.88671875" style="608"/>
    <col min="513" max="513" width="35.6640625" style="608" customWidth="1"/>
    <col min="514" max="514" width="18.109375" style="608" customWidth="1"/>
    <col min="515" max="516" width="13.6640625" style="608" customWidth="1"/>
    <col min="517" max="523" width="11.6640625" style="608" customWidth="1"/>
    <col min="524" max="524" width="14.33203125" style="608" customWidth="1"/>
    <col min="525" max="525" width="12.6640625" style="608" customWidth="1"/>
    <col min="526" max="526" width="14.109375" style="608" customWidth="1"/>
    <col min="527" max="527" width="12.6640625" style="608" customWidth="1"/>
    <col min="528" max="528" width="13" style="608" customWidth="1"/>
    <col min="529" max="529" width="12.6640625" style="608" customWidth="1"/>
    <col min="530" max="768" width="8.88671875" style="608"/>
    <col min="769" max="769" width="35.6640625" style="608" customWidth="1"/>
    <col min="770" max="770" width="18.109375" style="608" customWidth="1"/>
    <col min="771" max="772" width="13.6640625" style="608" customWidth="1"/>
    <col min="773" max="779" width="11.6640625" style="608" customWidth="1"/>
    <col min="780" max="780" width="14.33203125" style="608" customWidth="1"/>
    <col min="781" max="781" width="12.6640625" style="608" customWidth="1"/>
    <col min="782" max="782" width="14.109375" style="608" customWidth="1"/>
    <col min="783" max="783" width="12.6640625" style="608" customWidth="1"/>
    <col min="784" max="784" width="13" style="608" customWidth="1"/>
    <col min="785" max="785" width="12.6640625" style="608" customWidth="1"/>
    <col min="786" max="1024" width="8.88671875" style="608"/>
    <col min="1025" max="1025" width="35.6640625" style="608" customWidth="1"/>
    <col min="1026" max="1026" width="18.109375" style="608" customWidth="1"/>
    <col min="1027" max="1028" width="13.6640625" style="608" customWidth="1"/>
    <col min="1029" max="1035" width="11.6640625" style="608" customWidth="1"/>
    <col min="1036" max="1036" width="14.33203125" style="608" customWidth="1"/>
    <col min="1037" max="1037" width="12.6640625" style="608" customWidth="1"/>
    <col min="1038" max="1038" width="14.109375" style="608" customWidth="1"/>
    <col min="1039" max="1039" width="12.6640625" style="608" customWidth="1"/>
    <col min="1040" max="1040" width="13" style="608" customWidth="1"/>
    <col min="1041" max="1041" width="12.6640625" style="608" customWidth="1"/>
    <col min="1042" max="1280" width="8.88671875" style="608"/>
    <col min="1281" max="1281" width="35.6640625" style="608" customWidth="1"/>
    <col min="1282" max="1282" width="18.109375" style="608" customWidth="1"/>
    <col min="1283" max="1284" width="13.6640625" style="608" customWidth="1"/>
    <col min="1285" max="1291" width="11.6640625" style="608" customWidth="1"/>
    <col min="1292" max="1292" width="14.33203125" style="608" customWidth="1"/>
    <col min="1293" max="1293" width="12.6640625" style="608" customWidth="1"/>
    <col min="1294" max="1294" width="14.109375" style="608" customWidth="1"/>
    <col min="1295" max="1295" width="12.6640625" style="608" customWidth="1"/>
    <col min="1296" max="1296" width="13" style="608" customWidth="1"/>
    <col min="1297" max="1297" width="12.6640625" style="608" customWidth="1"/>
    <col min="1298" max="1536" width="8.88671875" style="608"/>
    <col min="1537" max="1537" width="35.6640625" style="608" customWidth="1"/>
    <col min="1538" max="1538" width="18.109375" style="608" customWidth="1"/>
    <col min="1539" max="1540" width="13.6640625" style="608" customWidth="1"/>
    <col min="1541" max="1547" width="11.6640625" style="608" customWidth="1"/>
    <col min="1548" max="1548" width="14.33203125" style="608" customWidth="1"/>
    <col min="1549" max="1549" width="12.6640625" style="608" customWidth="1"/>
    <col min="1550" max="1550" width="14.109375" style="608" customWidth="1"/>
    <col min="1551" max="1551" width="12.6640625" style="608" customWidth="1"/>
    <col min="1552" max="1552" width="13" style="608" customWidth="1"/>
    <col min="1553" max="1553" width="12.6640625" style="608" customWidth="1"/>
    <col min="1554" max="1792" width="8.88671875" style="608"/>
    <col min="1793" max="1793" width="35.6640625" style="608" customWidth="1"/>
    <col min="1794" max="1794" width="18.109375" style="608" customWidth="1"/>
    <col min="1795" max="1796" width="13.6640625" style="608" customWidth="1"/>
    <col min="1797" max="1803" width="11.6640625" style="608" customWidth="1"/>
    <col min="1804" max="1804" width="14.33203125" style="608" customWidth="1"/>
    <col min="1805" max="1805" width="12.6640625" style="608" customWidth="1"/>
    <col min="1806" max="1806" width="14.109375" style="608" customWidth="1"/>
    <col min="1807" max="1807" width="12.6640625" style="608" customWidth="1"/>
    <col min="1808" max="1808" width="13" style="608" customWidth="1"/>
    <col min="1809" max="1809" width="12.6640625" style="608" customWidth="1"/>
    <col min="1810" max="2048" width="8.88671875" style="608"/>
    <col min="2049" max="2049" width="35.6640625" style="608" customWidth="1"/>
    <col min="2050" max="2050" width="18.109375" style="608" customWidth="1"/>
    <col min="2051" max="2052" width="13.6640625" style="608" customWidth="1"/>
    <col min="2053" max="2059" width="11.6640625" style="608" customWidth="1"/>
    <col min="2060" max="2060" width="14.33203125" style="608" customWidth="1"/>
    <col min="2061" max="2061" width="12.6640625" style="608" customWidth="1"/>
    <col min="2062" max="2062" width="14.109375" style="608" customWidth="1"/>
    <col min="2063" max="2063" width="12.6640625" style="608" customWidth="1"/>
    <col min="2064" max="2064" width="13" style="608" customWidth="1"/>
    <col min="2065" max="2065" width="12.6640625" style="608" customWidth="1"/>
    <col min="2066" max="2304" width="8.88671875" style="608"/>
    <col min="2305" max="2305" width="35.6640625" style="608" customWidth="1"/>
    <col min="2306" max="2306" width="18.109375" style="608" customWidth="1"/>
    <col min="2307" max="2308" width="13.6640625" style="608" customWidth="1"/>
    <col min="2309" max="2315" width="11.6640625" style="608" customWidth="1"/>
    <col min="2316" max="2316" width="14.33203125" style="608" customWidth="1"/>
    <col min="2317" max="2317" width="12.6640625" style="608" customWidth="1"/>
    <col min="2318" max="2318" width="14.109375" style="608" customWidth="1"/>
    <col min="2319" max="2319" width="12.6640625" style="608" customWidth="1"/>
    <col min="2320" max="2320" width="13" style="608" customWidth="1"/>
    <col min="2321" max="2321" width="12.6640625" style="608" customWidth="1"/>
    <col min="2322" max="2560" width="8.88671875" style="608"/>
    <col min="2561" max="2561" width="35.6640625" style="608" customWidth="1"/>
    <col min="2562" max="2562" width="18.109375" style="608" customWidth="1"/>
    <col min="2563" max="2564" width="13.6640625" style="608" customWidth="1"/>
    <col min="2565" max="2571" width="11.6640625" style="608" customWidth="1"/>
    <col min="2572" max="2572" width="14.33203125" style="608" customWidth="1"/>
    <col min="2573" max="2573" width="12.6640625" style="608" customWidth="1"/>
    <col min="2574" max="2574" width="14.109375" style="608" customWidth="1"/>
    <col min="2575" max="2575" width="12.6640625" style="608" customWidth="1"/>
    <col min="2576" max="2576" width="13" style="608" customWidth="1"/>
    <col min="2577" max="2577" width="12.6640625" style="608" customWidth="1"/>
    <col min="2578" max="2816" width="8.88671875" style="608"/>
    <col min="2817" max="2817" width="35.6640625" style="608" customWidth="1"/>
    <col min="2818" max="2818" width="18.109375" style="608" customWidth="1"/>
    <col min="2819" max="2820" width="13.6640625" style="608" customWidth="1"/>
    <col min="2821" max="2827" width="11.6640625" style="608" customWidth="1"/>
    <col min="2828" max="2828" width="14.33203125" style="608" customWidth="1"/>
    <col min="2829" max="2829" width="12.6640625" style="608" customWidth="1"/>
    <col min="2830" max="2830" width="14.109375" style="608" customWidth="1"/>
    <col min="2831" max="2831" width="12.6640625" style="608" customWidth="1"/>
    <col min="2832" max="2832" width="13" style="608" customWidth="1"/>
    <col min="2833" max="2833" width="12.6640625" style="608" customWidth="1"/>
    <col min="2834" max="3072" width="8.88671875" style="608"/>
    <col min="3073" max="3073" width="35.6640625" style="608" customWidth="1"/>
    <col min="3074" max="3074" width="18.109375" style="608" customWidth="1"/>
    <col min="3075" max="3076" width="13.6640625" style="608" customWidth="1"/>
    <col min="3077" max="3083" width="11.6640625" style="608" customWidth="1"/>
    <col min="3084" max="3084" width="14.33203125" style="608" customWidth="1"/>
    <col min="3085" max="3085" width="12.6640625" style="608" customWidth="1"/>
    <col min="3086" max="3086" width="14.109375" style="608" customWidth="1"/>
    <col min="3087" max="3087" width="12.6640625" style="608" customWidth="1"/>
    <col min="3088" max="3088" width="13" style="608" customWidth="1"/>
    <col min="3089" max="3089" width="12.6640625" style="608" customWidth="1"/>
    <col min="3090" max="3328" width="8.88671875" style="608"/>
    <col min="3329" max="3329" width="35.6640625" style="608" customWidth="1"/>
    <col min="3330" max="3330" width="18.109375" style="608" customWidth="1"/>
    <col min="3331" max="3332" width="13.6640625" style="608" customWidth="1"/>
    <col min="3333" max="3339" width="11.6640625" style="608" customWidth="1"/>
    <col min="3340" max="3340" width="14.33203125" style="608" customWidth="1"/>
    <col min="3341" max="3341" width="12.6640625" style="608" customWidth="1"/>
    <col min="3342" max="3342" width="14.109375" style="608" customWidth="1"/>
    <col min="3343" max="3343" width="12.6640625" style="608" customWidth="1"/>
    <col min="3344" max="3344" width="13" style="608" customWidth="1"/>
    <col min="3345" max="3345" width="12.6640625" style="608" customWidth="1"/>
    <col min="3346" max="3584" width="8.88671875" style="608"/>
    <col min="3585" max="3585" width="35.6640625" style="608" customWidth="1"/>
    <col min="3586" max="3586" width="18.109375" style="608" customWidth="1"/>
    <col min="3587" max="3588" width="13.6640625" style="608" customWidth="1"/>
    <col min="3589" max="3595" width="11.6640625" style="608" customWidth="1"/>
    <col min="3596" max="3596" width="14.33203125" style="608" customWidth="1"/>
    <col min="3597" max="3597" width="12.6640625" style="608" customWidth="1"/>
    <col min="3598" max="3598" width="14.109375" style="608" customWidth="1"/>
    <col min="3599" max="3599" width="12.6640625" style="608" customWidth="1"/>
    <col min="3600" max="3600" width="13" style="608" customWidth="1"/>
    <col min="3601" max="3601" width="12.6640625" style="608" customWidth="1"/>
    <col min="3602" max="3840" width="8.88671875" style="608"/>
    <col min="3841" max="3841" width="35.6640625" style="608" customWidth="1"/>
    <col min="3842" max="3842" width="18.109375" style="608" customWidth="1"/>
    <col min="3843" max="3844" width="13.6640625" style="608" customWidth="1"/>
    <col min="3845" max="3851" width="11.6640625" style="608" customWidth="1"/>
    <col min="3852" max="3852" width="14.33203125" style="608" customWidth="1"/>
    <col min="3853" max="3853" width="12.6640625" style="608" customWidth="1"/>
    <col min="3854" max="3854" width="14.109375" style="608" customWidth="1"/>
    <col min="3855" max="3855" width="12.6640625" style="608" customWidth="1"/>
    <col min="3856" max="3856" width="13" style="608" customWidth="1"/>
    <col min="3857" max="3857" width="12.6640625" style="608" customWidth="1"/>
    <col min="3858" max="4096" width="8.88671875" style="608"/>
    <col min="4097" max="4097" width="35.6640625" style="608" customWidth="1"/>
    <col min="4098" max="4098" width="18.109375" style="608" customWidth="1"/>
    <col min="4099" max="4100" width="13.6640625" style="608" customWidth="1"/>
    <col min="4101" max="4107" width="11.6640625" style="608" customWidth="1"/>
    <col min="4108" max="4108" width="14.33203125" style="608" customWidth="1"/>
    <col min="4109" max="4109" width="12.6640625" style="608" customWidth="1"/>
    <col min="4110" max="4110" width="14.109375" style="608" customWidth="1"/>
    <col min="4111" max="4111" width="12.6640625" style="608" customWidth="1"/>
    <col min="4112" max="4112" width="13" style="608" customWidth="1"/>
    <col min="4113" max="4113" width="12.6640625" style="608" customWidth="1"/>
    <col min="4114" max="4352" width="8.88671875" style="608"/>
    <col min="4353" max="4353" width="35.6640625" style="608" customWidth="1"/>
    <col min="4354" max="4354" width="18.109375" style="608" customWidth="1"/>
    <col min="4355" max="4356" width="13.6640625" style="608" customWidth="1"/>
    <col min="4357" max="4363" width="11.6640625" style="608" customWidth="1"/>
    <col min="4364" max="4364" width="14.33203125" style="608" customWidth="1"/>
    <col min="4365" max="4365" width="12.6640625" style="608" customWidth="1"/>
    <col min="4366" max="4366" width="14.109375" style="608" customWidth="1"/>
    <col min="4367" max="4367" width="12.6640625" style="608" customWidth="1"/>
    <col min="4368" max="4368" width="13" style="608" customWidth="1"/>
    <col min="4369" max="4369" width="12.6640625" style="608" customWidth="1"/>
    <col min="4370" max="4608" width="8.88671875" style="608"/>
    <col min="4609" max="4609" width="35.6640625" style="608" customWidth="1"/>
    <col min="4610" max="4610" width="18.109375" style="608" customWidth="1"/>
    <col min="4611" max="4612" width="13.6640625" style="608" customWidth="1"/>
    <col min="4613" max="4619" width="11.6640625" style="608" customWidth="1"/>
    <col min="4620" max="4620" width="14.33203125" style="608" customWidth="1"/>
    <col min="4621" max="4621" width="12.6640625" style="608" customWidth="1"/>
    <col min="4622" max="4622" width="14.109375" style="608" customWidth="1"/>
    <col min="4623" max="4623" width="12.6640625" style="608" customWidth="1"/>
    <col min="4624" max="4624" width="13" style="608" customWidth="1"/>
    <col min="4625" max="4625" width="12.6640625" style="608" customWidth="1"/>
    <col min="4626" max="4864" width="8.88671875" style="608"/>
    <col min="4865" max="4865" width="35.6640625" style="608" customWidth="1"/>
    <col min="4866" max="4866" width="18.109375" style="608" customWidth="1"/>
    <col min="4867" max="4868" width="13.6640625" style="608" customWidth="1"/>
    <col min="4869" max="4875" width="11.6640625" style="608" customWidth="1"/>
    <col min="4876" max="4876" width="14.33203125" style="608" customWidth="1"/>
    <col min="4877" max="4877" width="12.6640625" style="608" customWidth="1"/>
    <col min="4878" max="4878" width="14.109375" style="608" customWidth="1"/>
    <col min="4879" max="4879" width="12.6640625" style="608" customWidth="1"/>
    <col min="4880" max="4880" width="13" style="608" customWidth="1"/>
    <col min="4881" max="4881" width="12.6640625" style="608" customWidth="1"/>
    <col min="4882" max="5120" width="8.88671875" style="608"/>
    <col min="5121" max="5121" width="35.6640625" style="608" customWidth="1"/>
    <col min="5122" max="5122" width="18.109375" style="608" customWidth="1"/>
    <col min="5123" max="5124" width="13.6640625" style="608" customWidth="1"/>
    <col min="5125" max="5131" width="11.6640625" style="608" customWidth="1"/>
    <col min="5132" max="5132" width="14.33203125" style="608" customWidth="1"/>
    <col min="5133" max="5133" width="12.6640625" style="608" customWidth="1"/>
    <col min="5134" max="5134" width="14.109375" style="608" customWidth="1"/>
    <col min="5135" max="5135" width="12.6640625" style="608" customWidth="1"/>
    <col min="5136" max="5136" width="13" style="608" customWidth="1"/>
    <col min="5137" max="5137" width="12.6640625" style="608" customWidth="1"/>
    <col min="5138" max="5376" width="8.88671875" style="608"/>
    <col min="5377" max="5377" width="35.6640625" style="608" customWidth="1"/>
    <col min="5378" max="5378" width="18.109375" style="608" customWidth="1"/>
    <col min="5379" max="5380" width="13.6640625" style="608" customWidth="1"/>
    <col min="5381" max="5387" width="11.6640625" style="608" customWidth="1"/>
    <col min="5388" max="5388" width="14.33203125" style="608" customWidth="1"/>
    <col min="5389" max="5389" width="12.6640625" style="608" customWidth="1"/>
    <col min="5390" max="5390" width="14.109375" style="608" customWidth="1"/>
    <col min="5391" max="5391" width="12.6640625" style="608" customWidth="1"/>
    <col min="5392" max="5392" width="13" style="608" customWidth="1"/>
    <col min="5393" max="5393" width="12.6640625" style="608" customWidth="1"/>
    <col min="5394" max="5632" width="8.88671875" style="608"/>
    <col min="5633" max="5633" width="35.6640625" style="608" customWidth="1"/>
    <col min="5634" max="5634" width="18.109375" style="608" customWidth="1"/>
    <col min="5635" max="5636" width="13.6640625" style="608" customWidth="1"/>
    <col min="5637" max="5643" width="11.6640625" style="608" customWidth="1"/>
    <col min="5644" max="5644" width="14.33203125" style="608" customWidth="1"/>
    <col min="5645" max="5645" width="12.6640625" style="608" customWidth="1"/>
    <col min="5646" max="5646" width="14.109375" style="608" customWidth="1"/>
    <col min="5647" max="5647" width="12.6640625" style="608" customWidth="1"/>
    <col min="5648" max="5648" width="13" style="608" customWidth="1"/>
    <col min="5649" max="5649" width="12.6640625" style="608" customWidth="1"/>
    <col min="5650" max="5888" width="8.88671875" style="608"/>
    <col min="5889" max="5889" width="35.6640625" style="608" customWidth="1"/>
    <col min="5890" max="5890" width="18.109375" style="608" customWidth="1"/>
    <col min="5891" max="5892" width="13.6640625" style="608" customWidth="1"/>
    <col min="5893" max="5899" width="11.6640625" style="608" customWidth="1"/>
    <col min="5900" max="5900" width="14.33203125" style="608" customWidth="1"/>
    <col min="5901" max="5901" width="12.6640625" style="608" customWidth="1"/>
    <col min="5902" max="5902" width="14.109375" style="608" customWidth="1"/>
    <col min="5903" max="5903" width="12.6640625" style="608" customWidth="1"/>
    <col min="5904" max="5904" width="13" style="608" customWidth="1"/>
    <col min="5905" max="5905" width="12.6640625" style="608" customWidth="1"/>
    <col min="5906" max="6144" width="8.88671875" style="608"/>
    <col min="6145" max="6145" width="35.6640625" style="608" customWidth="1"/>
    <col min="6146" max="6146" width="18.109375" style="608" customWidth="1"/>
    <col min="6147" max="6148" width="13.6640625" style="608" customWidth="1"/>
    <col min="6149" max="6155" width="11.6640625" style="608" customWidth="1"/>
    <col min="6156" max="6156" width="14.33203125" style="608" customWidth="1"/>
    <col min="6157" max="6157" width="12.6640625" style="608" customWidth="1"/>
    <col min="6158" max="6158" width="14.109375" style="608" customWidth="1"/>
    <col min="6159" max="6159" width="12.6640625" style="608" customWidth="1"/>
    <col min="6160" max="6160" width="13" style="608" customWidth="1"/>
    <col min="6161" max="6161" width="12.6640625" style="608" customWidth="1"/>
    <col min="6162" max="6400" width="8.88671875" style="608"/>
    <col min="6401" max="6401" width="35.6640625" style="608" customWidth="1"/>
    <col min="6402" max="6402" width="18.109375" style="608" customWidth="1"/>
    <col min="6403" max="6404" width="13.6640625" style="608" customWidth="1"/>
    <col min="6405" max="6411" width="11.6640625" style="608" customWidth="1"/>
    <col min="6412" max="6412" width="14.33203125" style="608" customWidth="1"/>
    <col min="6413" max="6413" width="12.6640625" style="608" customWidth="1"/>
    <col min="6414" max="6414" width="14.109375" style="608" customWidth="1"/>
    <col min="6415" max="6415" width="12.6640625" style="608" customWidth="1"/>
    <col min="6416" max="6416" width="13" style="608" customWidth="1"/>
    <col min="6417" max="6417" width="12.6640625" style="608" customWidth="1"/>
    <col min="6418" max="6656" width="8.88671875" style="608"/>
    <col min="6657" max="6657" width="35.6640625" style="608" customWidth="1"/>
    <col min="6658" max="6658" width="18.109375" style="608" customWidth="1"/>
    <col min="6659" max="6660" width="13.6640625" style="608" customWidth="1"/>
    <col min="6661" max="6667" width="11.6640625" style="608" customWidth="1"/>
    <col min="6668" max="6668" width="14.33203125" style="608" customWidth="1"/>
    <col min="6669" max="6669" width="12.6640625" style="608" customWidth="1"/>
    <col min="6670" max="6670" width="14.109375" style="608" customWidth="1"/>
    <col min="6671" max="6671" width="12.6640625" style="608" customWidth="1"/>
    <col min="6672" max="6672" width="13" style="608" customWidth="1"/>
    <col min="6673" max="6673" width="12.6640625" style="608" customWidth="1"/>
    <col min="6674" max="6912" width="8.88671875" style="608"/>
    <col min="6913" max="6913" width="35.6640625" style="608" customWidth="1"/>
    <col min="6914" max="6914" width="18.109375" style="608" customWidth="1"/>
    <col min="6915" max="6916" width="13.6640625" style="608" customWidth="1"/>
    <col min="6917" max="6923" width="11.6640625" style="608" customWidth="1"/>
    <col min="6924" max="6924" width="14.33203125" style="608" customWidth="1"/>
    <col min="6925" max="6925" width="12.6640625" style="608" customWidth="1"/>
    <col min="6926" max="6926" width="14.109375" style="608" customWidth="1"/>
    <col min="6927" max="6927" width="12.6640625" style="608" customWidth="1"/>
    <col min="6928" max="6928" width="13" style="608" customWidth="1"/>
    <col min="6929" max="6929" width="12.6640625" style="608" customWidth="1"/>
    <col min="6930" max="7168" width="8.88671875" style="608"/>
    <col min="7169" max="7169" width="35.6640625" style="608" customWidth="1"/>
    <col min="7170" max="7170" width="18.109375" style="608" customWidth="1"/>
    <col min="7171" max="7172" width="13.6640625" style="608" customWidth="1"/>
    <col min="7173" max="7179" width="11.6640625" style="608" customWidth="1"/>
    <col min="7180" max="7180" width="14.33203125" style="608" customWidth="1"/>
    <col min="7181" max="7181" width="12.6640625" style="608" customWidth="1"/>
    <col min="7182" max="7182" width="14.109375" style="608" customWidth="1"/>
    <col min="7183" max="7183" width="12.6640625" style="608" customWidth="1"/>
    <col min="7184" max="7184" width="13" style="608" customWidth="1"/>
    <col min="7185" max="7185" width="12.6640625" style="608" customWidth="1"/>
    <col min="7186" max="7424" width="8.88671875" style="608"/>
    <col min="7425" max="7425" width="35.6640625" style="608" customWidth="1"/>
    <col min="7426" max="7426" width="18.109375" style="608" customWidth="1"/>
    <col min="7427" max="7428" width="13.6640625" style="608" customWidth="1"/>
    <col min="7429" max="7435" width="11.6640625" style="608" customWidth="1"/>
    <col min="7436" max="7436" width="14.33203125" style="608" customWidth="1"/>
    <col min="7437" max="7437" width="12.6640625" style="608" customWidth="1"/>
    <col min="7438" max="7438" width="14.109375" style="608" customWidth="1"/>
    <col min="7439" max="7439" width="12.6640625" style="608" customWidth="1"/>
    <col min="7440" max="7440" width="13" style="608" customWidth="1"/>
    <col min="7441" max="7441" width="12.6640625" style="608" customWidth="1"/>
    <col min="7442" max="7680" width="8.88671875" style="608"/>
    <col min="7681" max="7681" width="35.6640625" style="608" customWidth="1"/>
    <col min="7682" max="7682" width="18.109375" style="608" customWidth="1"/>
    <col min="7683" max="7684" width="13.6640625" style="608" customWidth="1"/>
    <col min="7685" max="7691" width="11.6640625" style="608" customWidth="1"/>
    <col min="7692" max="7692" width="14.33203125" style="608" customWidth="1"/>
    <col min="7693" max="7693" width="12.6640625" style="608" customWidth="1"/>
    <col min="7694" max="7694" width="14.109375" style="608" customWidth="1"/>
    <col min="7695" max="7695" width="12.6640625" style="608" customWidth="1"/>
    <col min="7696" max="7696" width="13" style="608" customWidth="1"/>
    <col min="7697" max="7697" width="12.6640625" style="608" customWidth="1"/>
    <col min="7698" max="7936" width="8.88671875" style="608"/>
    <col min="7937" max="7937" width="35.6640625" style="608" customWidth="1"/>
    <col min="7938" max="7938" width="18.109375" style="608" customWidth="1"/>
    <col min="7939" max="7940" width="13.6640625" style="608" customWidth="1"/>
    <col min="7941" max="7947" width="11.6640625" style="608" customWidth="1"/>
    <col min="7948" max="7948" width="14.33203125" style="608" customWidth="1"/>
    <col min="7949" max="7949" width="12.6640625" style="608" customWidth="1"/>
    <col min="7950" max="7950" width="14.109375" style="608" customWidth="1"/>
    <col min="7951" max="7951" width="12.6640625" style="608" customWidth="1"/>
    <col min="7952" max="7952" width="13" style="608" customWidth="1"/>
    <col min="7953" max="7953" width="12.6640625" style="608" customWidth="1"/>
    <col min="7954" max="8192" width="8.88671875" style="608"/>
    <col min="8193" max="8193" width="35.6640625" style="608" customWidth="1"/>
    <col min="8194" max="8194" width="18.109375" style="608" customWidth="1"/>
    <col min="8195" max="8196" width="13.6640625" style="608" customWidth="1"/>
    <col min="8197" max="8203" width="11.6640625" style="608" customWidth="1"/>
    <col min="8204" max="8204" width="14.33203125" style="608" customWidth="1"/>
    <col min="8205" max="8205" width="12.6640625" style="608" customWidth="1"/>
    <col min="8206" max="8206" width="14.109375" style="608" customWidth="1"/>
    <col min="8207" max="8207" width="12.6640625" style="608" customWidth="1"/>
    <col min="8208" max="8208" width="13" style="608" customWidth="1"/>
    <col min="8209" max="8209" width="12.6640625" style="608" customWidth="1"/>
    <col min="8210" max="8448" width="8.88671875" style="608"/>
    <col min="8449" max="8449" width="35.6640625" style="608" customWidth="1"/>
    <col min="8450" max="8450" width="18.109375" style="608" customWidth="1"/>
    <col min="8451" max="8452" width="13.6640625" style="608" customWidth="1"/>
    <col min="8453" max="8459" width="11.6640625" style="608" customWidth="1"/>
    <col min="8460" max="8460" width="14.33203125" style="608" customWidth="1"/>
    <col min="8461" max="8461" width="12.6640625" style="608" customWidth="1"/>
    <col min="8462" max="8462" width="14.109375" style="608" customWidth="1"/>
    <col min="8463" max="8463" width="12.6640625" style="608" customWidth="1"/>
    <col min="8464" max="8464" width="13" style="608" customWidth="1"/>
    <col min="8465" max="8465" width="12.6640625" style="608" customWidth="1"/>
    <col min="8466" max="8704" width="8.88671875" style="608"/>
    <col min="8705" max="8705" width="35.6640625" style="608" customWidth="1"/>
    <col min="8706" max="8706" width="18.109375" style="608" customWidth="1"/>
    <col min="8707" max="8708" width="13.6640625" style="608" customWidth="1"/>
    <col min="8709" max="8715" width="11.6640625" style="608" customWidth="1"/>
    <col min="8716" max="8716" width="14.33203125" style="608" customWidth="1"/>
    <col min="8717" max="8717" width="12.6640625" style="608" customWidth="1"/>
    <col min="8718" max="8718" width="14.109375" style="608" customWidth="1"/>
    <col min="8719" max="8719" width="12.6640625" style="608" customWidth="1"/>
    <col min="8720" max="8720" width="13" style="608" customWidth="1"/>
    <col min="8721" max="8721" width="12.6640625" style="608" customWidth="1"/>
    <col min="8722" max="8960" width="8.88671875" style="608"/>
    <col min="8961" max="8961" width="35.6640625" style="608" customWidth="1"/>
    <col min="8962" max="8962" width="18.109375" style="608" customWidth="1"/>
    <col min="8963" max="8964" width="13.6640625" style="608" customWidth="1"/>
    <col min="8965" max="8971" width="11.6640625" style="608" customWidth="1"/>
    <col min="8972" max="8972" width="14.33203125" style="608" customWidth="1"/>
    <col min="8973" max="8973" width="12.6640625" style="608" customWidth="1"/>
    <col min="8974" max="8974" width="14.109375" style="608" customWidth="1"/>
    <col min="8975" max="8975" width="12.6640625" style="608" customWidth="1"/>
    <col min="8976" max="8976" width="13" style="608" customWidth="1"/>
    <col min="8977" max="8977" width="12.6640625" style="608" customWidth="1"/>
    <col min="8978" max="9216" width="8.88671875" style="608"/>
    <col min="9217" max="9217" width="35.6640625" style="608" customWidth="1"/>
    <col min="9218" max="9218" width="18.109375" style="608" customWidth="1"/>
    <col min="9219" max="9220" width="13.6640625" style="608" customWidth="1"/>
    <col min="9221" max="9227" width="11.6640625" style="608" customWidth="1"/>
    <col min="9228" max="9228" width="14.33203125" style="608" customWidth="1"/>
    <col min="9229" max="9229" width="12.6640625" style="608" customWidth="1"/>
    <col min="9230" max="9230" width="14.109375" style="608" customWidth="1"/>
    <col min="9231" max="9231" width="12.6640625" style="608" customWidth="1"/>
    <col min="9232" max="9232" width="13" style="608" customWidth="1"/>
    <col min="9233" max="9233" width="12.6640625" style="608" customWidth="1"/>
    <col min="9234" max="9472" width="8.88671875" style="608"/>
    <col min="9473" max="9473" width="35.6640625" style="608" customWidth="1"/>
    <col min="9474" max="9474" width="18.109375" style="608" customWidth="1"/>
    <col min="9475" max="9476" width="13.6640625" style="608" customWidth="1"/>
    <col min="9477" max="9483" width="11.6640625" style="608" customWidth="1"/>
    <col min="9484" max="9484" width="14.33203125" style="608" customWidth="1"/>
    <col min="9485" max="9485" width="12.6640625" style="608" customWidth="1"/>
    <col min="9486" max="9486" width="14.109375" style="608" customWidth="1"/>
    <col min="9487" max="9487" width="12.6640625" style="608" customWidth="1"/>
    <col min="9488" max="9488" width="13" style="608" customWidth="1"/>
    <col min="9489" max="9489" width="12.6640625" style="608" customWidth="1"/>
    <col min="9490" max="9728" width="8.88671875" style="608"/>
    <col min="9729" max="9729" width="35.6640625" style="608" customWidth="1"/>
    <col min="9730" max="9730" width="18.109375" style="608" customWidth="1"/>
    <col min="9731" max="9732" width="13.6640625" style="608" customWidth="1"/>
    <col min="9733" max="9739" width="11.6640625" style="608" customWidth="1"/>
    <col min="9740" max="9740" width="14.33203125" style="608" customWidth="1"/>
    <col min="9741" max="9741" width="12.6640625" style="608" customWidth="1"/>
    <col min="9742" max="9742" width="14.109375" style="608" customWidth="1"/>
    <col min="9743" max="9743" width="12.6640625" style="608" customWidth="1"/>
    <col min="9744" max="9744" width="13" style="608" customWidth="1"/>
    <col min="9745" max="9745" width="12.6640625" style="608" customWidth="1"/>
    <col min="9746" max="9984" width="8.88671875" style="608"/>
    <col min="9985" max="9985" width="35.6640625" style="608" customWidth="1"/>
    <col min="9986" max="9986" width="18.109375" style="608" customWidth="1"/>
    <col min="9987" max="9988" width="13.6640625" style="608" customWidth="1"/>
    <col min="9989" max="9995" width="11.6640625" style="608" customWidth="1"/>
    <col min="9996" max="9996" width="14.33203125" style="608" customWidth="1"/>
    <col min="9997" max="9997" width="12.6640625" style="608" customWidth="1"/>
    <col min="9998" max="9998" width="14.109375" style="608" customWidth="1"/>
    <col min="9999" max="9999" width="12.6640625" style="608" customWidth="1"/>
    <col min="10000" max="10000" width="13" style="608" customWidth="1"/>
    <col min="10001" max="10001" width="12.6640625" style="608" customWidth="1"/>
    <col min="10002" max="10240" width="8.88671875" style="608"/>
    <col min="10241" max="10241" width="35.6640625" style="608" customWidth="1"/>
    <col min="10242" max="10242" width="18.109375" style="608" customWidth="1"/>
    <col min="10243" max="10244" width="13.6640625" style="608" customWidth="1"/>
    <col min="10245" max="10251" width="11.6640625" style="608" customWidth="1"/>
    <col min="10252" max="10252" width="14.33203125" style="608" customWidth="1"/>
    <col min="10253" max="10253" width="12.6640625" style="608" customWidth="1"/>
    <col min="10254" max="10254" width="14.109375" style="608" customWidth="1"/>
    <col min="10255" max="10255" width="12.6640625" style="608" customWidth="1"/>
    <col min="10256" max="10256" width="13" style="608" customWidth="1"/>
    <col min="10257" max="10257" width="12.6640625" style="608" customWidth="1"/>
    <col min="10258" max="10496" width="8.88671875" style="608"/>
    <col min="10497" max="10497" width="35.6640625" style="608" customWidth="1"/>
    <col min="10498" max="10498" width="18.109375" style="608" customWidth="1"/>
    <col min="10499" max="10500" width="13.6640625" style="608" customWidth="1"/>
    <col min="10501" max="10507" width="11.6640625" style="608" customWidth="1"/>
    <col min="10508" max="10508" width="14.33203125" style="608" customWidth="1"/>
    <col min="10509" max="10509" width="12.6640625" style="608" customWidth="1"/>
    <col min="10510" max="10510" width="14.109375" style="608" customWidth="1"/>
    <col min="10511" max="10511" width="12.6640625" style="608" customWidth="1"/>
    <col min="10512" max="10512" width="13" style="608" customWidth="1"/>
    <col min="10513" max="10513" width="12.6640625" style="608" customWidth="1"/>
    <col min="10514" max="10752" width="8.88671875" style="608"/>
    <col min="10753" max="10753" width="35.6640625" style="608" customWidth="1"/>
    <col min="10754" max="10754" width="18.109375" style="608" customWidth="1"/>
    <col min="10755" max="10756" width="13.6640625" style="608" customWidth="1"/>
    <col min="10757" max="10763" width="11.6640625" style="608" customWidth="1"/>
    <col min="10764" max="10764" width="14.33203125" style="608" customWidth="1"/>
    <col min="10765" max="10765" width="12.6640625" style="608" customWidth="1"/>
    <col min="10766" max="10766" width="14.109375" style="608" customWidth="1"/>
    <col min="10767" max="10767" width="12.6640625" style="608" customWidth="1"/>
    <col min="10768" max="10768" width="13" style="608" customWidth="1"/>
    <col min="10769" max="10769" width="12.6640625" style="608" customWidth="1"/>
    <col min="10770" max="11008" width="8.88671875" style="608"/>
    <col min="11009" max="11009" width="35.6640625" style="608" customWidth="1"/>
    <col min="11010" max="11010" width="18.109375" style="608" customWidth="1"/>
    <col min="11011" max="11012" width="13.6640625" style="608" customWidth="1"/>
    <col min="11013" max="11019" width="11.6640625" style="608" customWidth="1"/>
    <col min="11020" max="11020" width="14.33203125" style="608" customWidth="1"/>
    <col min="11021" max="11021" width="12.6640625" style="608" customWidth="1"/>
    <col min="11022" max="11022" width="14.109375" style="608" customWidth="1"/>
    <col min="11023" max="11023" width="12.6640625" style="608" customWidth="1"/>
    <col min="11024" max="11024" width="13" style="608" customWidth="1"/>
    <col min="11025" max="11025" width="12.6640625" style="608" customWidth="1"/>
    <col min="11026" max="11264" width="8.88671875" style="608"/>
    <col min="11265" max="11265" width="35.6640625" style="608" customWidth="1"/>
    <col min="11266" max="11266" width="18.109375" style="608" customWidth="1"/>
    <col min="11267" max="11268" width="13.6640625" style="608" customWidth="1"/>
    <col min="11269" max="11275" width="11.6640625" style="608" customWidth="1"/>
    <col min="11276" max="11276" width="14.33203125" style="608" customWidth="1"/>
    <col min="11277" max="11277" width="12.6640625" style="608" customWidth="1"/>
    <col min="11278" max="11278" width="14.109375" style="608" customWidth="1"/>
    <col min="11279" max="11279" width="12.6640625" style="608" customWidth="1"/>
    <col min="11280" max="11280" width="13" style="608" customWidth="1"/>
    <col min="11281" max="11281" width="12.6640625" style="608" customWidth="1"/>
    <col min="11282" max="11520" width="8.88671875" style="608"/>
    <col min="11521" max="11521" width="35.6640625" style="608" customWidth="1"/>
    <col min="11522" max="11522" width="18.109375" style="608" customWidth="1"/>
    <col min="11523" max="11524" width="13.6640625" style="608" customWidth="1"/>
    <col min="11525" max="11531" width="11.6640625" style="608" customWidth="1"/>
    <col min="11532" max="11532" width="14.33203125" style="608" customWidth="1"/>
    <col min="11533" max="11533" width="12.6640625" style="608" customWidth="1"/>
    <col min="11534" max="11534" width="14.109375" style="608" customWidth="1"/>
    <col min="11535" max="11535" width="12.6640625" style="608" customWidth="1"/>
    <col min="11536" max="11536" width="13" style="608" customWidth="1"/>
    <col min="11537" max="11537" width="12.6640625" style="608" customWidth="1"/>
    <col min="11538" max="11776" width="8.88671875" style="608"/>
    <col min="11777" max="11777" width="35.6640625" style="608" customWidth="1"/>
    <col min="11778" max="11778" width="18.109375" style="608" customWidth="1"/>
    <col min="11779" max="11780" width="13.6640625" style="608" customWidth="1"/>
    <col min="11781" max="11787" width="11.6640625" style="608" customWidth="1"/>
    <col min="11788" max="11788" width="14.33203125" style="608" customWidth="1"/>
    <col min="11789" max="11789" width="12.6640625" style="608" customWidth="1"/>
    <col min="11790" max="11790" width="14.109375" style="608" customWidth="1"/>
    <col min="11791" max="11791" width="12.6640625" style="608" customWidth="1"/>
    <col min="11792" max="11792" width="13" style="608" customWidth="1"/>
    <col min="11793" max="11793" width="12.6640625" style="608" customWidth="1"/>
    <col min="11794" max="12032" width="8.88671875" style="608"/>
    <col min="12033" max="12033" width="35.6640625" style="608" customWidth="1"/>
    <col min="12034" max="12034" width="18.109375" style="608" customWidth="1"/>
    <col min="12035" max="12036" width="13.6640625" style="608" customWidth="1"/>
    <col min="12037" max="12043" width="11.6640625" style="608" customWidth="1"/>
    <col min="12044" max="12044" width="14.33203125" style="608" customWidth="1"/>
    <col min="12045" max="12045" width="12.6640625" style="608" customWidth="1"/>
    <col min="12046" max="12046" width="14.109375" style="608" customWidth="1"/>
    <col min="12047" max="12047" width="12.6640625" style="608" customWidth="1"/>
    <col min="12048" max="12048" width="13" style="608" customWidth="1"/>
    <col min="12049" max="12049" width="12.6640625" style="608" customWidth="1"/>
    <col min="12050" max="12288" width="8.88671875" style="608"/>
    <col min="12289" max="12289" width="35.6640625" style="608" customWidth="1"/>
    <col min="12290" max="12290" width="18.109375" style="608" customWidth="1"/>
    <col min="12291" max="12292" width="13.6640625" style="608" customWidth="1"/>
    <col min="12293" max="12299" width="11.6640625" style="608" customWidth="1"/>
    <col min="12300" max="12300" width="14.33203125" style="608" customWidth="1"/>
    <col min="12301" max="12301" width="12.6640625" style="608" customWidth="1"/>
    <col min="12302" max="12302" width="14.109375" style="608" customWidth="1"/>
    <col min="12303" max="12303" width="12.6640625" style="608" customWidth="1"/>
    <col min="12304" max="12304" width="13" style="608" customWidth="1"/>
    <col min="12305" max="12305" width="12.6640625" style="608" customWidth="1"/>
    <col min="12306" max="12544" width="8.88671875" style="608"/>
    <col min="12545" max="12545" width="35.6640625" style="608" customWidth="1"/>
    <col min="12546" max="12546" width="18.109375" style="608" customWidth="1"/>
    <col min="12547" max="12548" width="13.6640625" style="608" customWidth="1"/>
    <col min="12549" max="12555" width="11.6640625" style="608" customWidth="1"/>
    <col min="12556" max="12556" width="14.33203125" style="608" customWidth="1"/>
    <col min="12557" max="12557" width="12.6640625" style="608" customWidth="1"/>
    <col min="12558" max="12558" width="14.109375" style="608" customWidth="1"/>
    <col min="12559" max="12559" width="12.6640625" style="608" customWidth="1"/>
    <col min="12560" max="12560" width="13" style="608" customWidth="1"/>
    <col min="12561" max="12561" width="12.6640625" style="608" customWidth="1"/>
    <col min="12562" max="12800" width="8.88671875" style="608"/>
    <col min="12801" max="12801" width="35.6640625" style="608" customWidth="1"/>
    <col min="12802" max="12802" width="18.109375" style="608" customWidth="1"/>
    <col min="12803" max="12804" width="13.6640625" style="608" customWidth="1"/>
    <col min="12805" max="12811" width="11.6640625" style="608" customWidth="1"/>
    <col min="12812" max="12812" width="14.33203125" style="608" customWidth="1"/>
    <col min="12813" max="12813" width="12.6640625" style="608" customWidth="1"/>
    <col min="12814" max="12814" width="14.109375" style="608" customWidth="1"/>
    <col min="12815" max="12815" width="12.6640625" style="608" customWidth="1"/>
    <col min="12816" max="12816" width="13" style="608" customWidth="1"/>
    <col min="12817" max="12817" width="12.6640625" style="608" customWidth="1"/>
    <col min="12818" max="13056" width="8.88671875" style="608"/>
    <col min="13057" max="13057" width="35.6640625" style="608" customWidth="1"/>
    <col min="13058" max="13058" width="18.109375" style="608" customWidth="1"/>
    <col min="13059" max="13060" width="13.6640625" style="608" customWidth="1"/>
    <col min="13061" max="13067" width="11.6640625" style="608" customWidth="1"/>
    <col min="13068" max="13068" width="14.33203125" style="608" customWidth="1"/>
    <col min="13069" max="13069" width="12.6640625" style="608" customWidth="1"/>
    <col min="13070" max="13070" width="14.109375" style="608" customWidth="1"/>
    <col min="13071" max="13071" width="12.6640625" style="608" customWidth="1"/>
    <col min="13072" max="13072" width="13" style="608" customWidth="1"/>
    <col min="13073" max="13073" width="12.6640625" style="608" customWidth="1"/>
    <col min="13074" max="13312" width="8.88671875" style="608"/>
    <col min="13313" max="13313" width="35.6640625" style="608" customWidth="1"/>
    <col min="13314" max="13314" width="18.109375" style="608" customWidth="1"/>
    <col min="13315" max="13316" width="13.6640625" style="608" customWidth="1"/>
    <col min="13317" max="13323" width="11.6640625" style="608" customWidth="1"/>
    <col min="13324" max="13324" width="14.33203125" style="608" customWidth="1"/>
    <col min="13325" max="13325" width="12.6640625" style="608" customWidth="1"/>
    <col min="13326" max="13326" width="14.109375" style="608" customWidth="1"/>
    <col min="13327" max="13327" width="12.6640625" style="608" customWidth="1"/>
    <col min="13328" max="13328" width="13" style="608" customWidth="1"/>
    <col min="13329" max="13329" width="12.6640625" style="608" customWidth="1"/>
    <col min="13330" max="13568" width="8.88671875" style="608"/>
    <col min="13569" max="13569" width="35.6640625" style="608" customWidth="1"/>
    <col min="13570" max="13570" width="18.109375" style="608" customWidth="1"/>
    <col min="13571" max="13572" width="13.6640625" style="608" customWidth="1"/>
    <col min="13573" max="13579" width="11.6640625" style="608" customWidth="1"/>
    <col min="13580" max="13580" width="14.33203125" style="608" customWidth="1"/>
    <col min="13581" max="13581" width="12.6640625" style="608" customWidth="1"/>
    <col min="13582" max="13582" width="14.109375" style="608" customWidth="1"/>
    <col min="13583" max="13583" width="12.6640625" style="608" customWidth="1"/>
    <col min="13584" max="13584" width="13" style="608" customWidth="1"/>
    <col min="13585" max="13585" width="12.6640625" style="608" customWidth="1"/>
    <col min="13586" max="13824" width="8.88671875" style="608"/>
    <col min="13825" max="13825" width="35.6640625" style="608" customWidth="1"/>
    <col min="13826" max="13826" width="18.109375" style="608" customWidth="1"/>
    <col min="13827" max="13828" width="13.6640625" style="608" customWidth="1"/>
    <col min="13829" max="13835" width="11.6640625" style="608" customWidth="1"/>
    <col min="13836" max="13836" width="14.33203125" style="608" customWidth="1"/>
    <col min="13837" max="13837" width="12.6640625" style="608" customWidth="1"/>
    <col min="13838" max="13838" width="14.109375" style="608" customWidth="1"/>
    <col min="13839" max="13839" width="12.6640625" style="608" customWidth="1"/>
    <col min="13840" max="13840" width="13" style="608" customWidth="1"/>
    <col min="13841" max="13841" width="12.6640625" style="608" customWidth="1"/>
    <col min="13842" max="14080" width="8.88671875" style="608"/>
    <col min="14081" max="14081" width="35.6640625" style="608" customWidth="1"/>
    <col min="14082" max="14082" width="18.109375" style="608" customWidth="1"/>
    <col min="14083" max="14084" width="13.6640625" style="608" customWidth="1"/>
    <col min="14085" max="14091" width="11.6640625" style="608" customWidth="1"/>
    <col min="14092" max="14092" width="14.33203125" style="608" customWidth="1"/>
    <col min="14093" max="14093" width="12.6640625" style="608" customWidth="1"/>
    <col min="14094" max="14094" width="14.109375" style="608" customWidth="1"/>
    <col min="14095" max="14095" width="12.6640625" style="608" customWidth="1"/>
    <col min="14096" max="14096" width="13" style="608" customWidth="1"/>
    <col min="14097" max="14097" width="12.6640625" style="608" customWidth="1"/>
    <col min="14098" max="14336" width="8.88671875" style="608"/>
    <col min="14337" max="14337" width="35.6640625" style="608" customWidth="1"/>
    <col min="14338" max="14338" width="18.109375" style="608" customWidth="1"/>
    <col min="14339" max="14340" width="13.6640625" style="608" customWidth="1"/>
    <col min="14341" max="14347" width="11.6640625" style="608" customWidth="1"/>
    <col min="14348" max="14348" width="14.33203125" style="608" customWidth="1"/>
    <col min="14349" max="14349" width="12.6640625" style="608" customWidth="1"/>
    <col min="14350" max="14350" width="14.109375" style="608" customWidth="1"/>
    <col min="14351" max="14351" width="12.6640625" style="608" customWidth="1"/>
    <col min="14352" max="14352" width="13" style="608" customWidth="1"/>
    <col min="14353" max="14353" width="12.6640625" style="608" customWidth="1"/>
    <col min="14354" max="14592" width="8.88671875" style="608"/>
    <col min="14593" max="14593" width="35.6640625" style="608" customWidth="1"/>
    <col min="14594" max="14594" width="18.109375" style="608" customWidth="1"/>
    <col min="14595" max="14596" width="13.6640625" style="608" customWidth="1"/>
    <col min="14597" max="14603" width="11.6640625" style="608" customWidth="1"/>
    <col min="14604" max="14604" width="14.33203125" style="608" customWidth="1"/>
    <col min="14605" max="14605" width="12.6640625" style="608" customWidth="1"/>
    <col min="14606" max="14606" width="14.109375" style="608" customWidth="1"/>
    <col min="14607" max="14607" width="12.6640625" style="608" customWidth="1"/>
    <col min="14608" max="14608" width="13" style="608" customWidth="1"/>
    <col min="14609" max="14609" width="12.6640625" style="608" customWidth="1"/>
    <col min="14610" max="14848" width="8.88671875" style="608"/>
    <col min="14849" max="14849" width="35.6640625" style="608" customWidth="1"/>
    <col min="14850" max="14850" width="18.109375" style="608" customWidth="1"/>
    <col min="14851" max="14852" width="13.6640625" style="608" customWidth="1"/>
    <col min="14853" max="14859" width="11.6640625" style="608" customWidth="1"/>
    <col min="14860" max="14860" width="14.33203125" style="608" customWidth="1"/>
    <col min="14861" max="14861" width="12.6640625" style="608" customWidth="1"/>
    <col min="14862" max="14862" width="14.109375" style="608" customWidth="1"/>
    <col min="14863" max="14863" width="12.6640625" style="608" customWidth="1"/>
    <col min="14864" max="14864" width="13" style="608" customWidth="1"/>
    <col min="14865" max="14865" width="12.6640625" style="608" customWidth="1"/>
    <col min="14866" max="15104" width="8.88671875" style="608"/>
    <col min="15105" max="15105" width="35.6640625" style="608" customWidth="1"/>
    <col min="15106" max="15106" width="18.109375" style="608" customWidth="1"/>
    <col min="15107" max="15108" width="13.6640625" style="608" customWidth="1"/>
    <col min="15109" max="15115" width="11.6640625" style="608" customWidth="1"/>
    <col min="15116" max="15116" width="14.33203125" style="608" customWidth="1"/>
    <col min="15117" max="15117" width="12.6640625" style="608" customWidth="1"/>
    <col min="15118" max="15118" width="14.109375" style="608" customWidth="1"/>
    <col min="15119" max="15119" width="12.6640625" style="608" customWidth="1"/>
    <col min="15120" max="15120" width="13" style="608" customWidth="1"/>
    <col min="15121" max="15121" width="12.6640625" style="608" customWidth="1"/>
    <col min="15122" max="15360" width="8.88671875" style="608"/>
    <col min="15361" max="15361" width="35.6640625" style="608" customWidth="1"/>
    <col min="15362" max="15362" width="18.109375" style="608" customWidth="1"/>
    <col min="15363" max="15364" width="13.6640625" style="608" customWidth="1"/>
    <col min="15365" max="15371" width="11.6640625" style="608" customWidth="1"/>
    <col min="15372" max="15372" width="14.33203125" style="608" customWidth="1"/>
    <col min="15373" max="15373" width="12.6640625" style="608" customWidth="1"/>
    <col min="15374" max="15374" width="14.109375" style="608" customWidth="1"/>
    <col min="15375" max="15375" width="12.6640625" style="608" customWidth="1"/>
    <col min="15376" max="15376" width="13" style="608" customWidth="1"/>
    <col min="15377" max="15377" width="12.6640625" style="608" customWidth="1"/>
    <col min="15378" max="15616" width="8.88671875" style="608"/>
    <col min="15617" max="15617" width="35.6640625" style="608" customWidth="1"/>
    <col min="15618" max="15618" width="18.109375" style="608" customWidth="1"/>
    <col min="15619" max="15620" width="13.6640625" style="608" customWidth="1"/>
    <col min="15621" max="15627" width="11.6640625" style="608" customWidth="1"/>
    <col min="15628" max="15628" width="14.33203125" style="608" customWidth="1"/>
    <col min="15629" max="15629" width="12.6640625" style="608" customWidth="1"/>
    <col min="15630" max="15630" width="14.109375" style="608" customWidth="1"/>
    <col min="15631" max="15631" width="12.6640625" style="608" customWidth="1"/>
    <col min="15632" max="15632" width="13" style="608" customWidth="1"/>
    <col min="15633" max="15633" width="12.6640625" style="608" customWidth="1"/>
    <col min="15634" max="15872" width="8.88671875" style="608"/>
    <col min="15873" max="15873" width="35.6640625" style="608" customWidth="1"/>
    <col min="15874" max="15874" width="18.109375" style="608" customWidth="1"/>
    <col min="15875" max="15876" width="13.6640625" style="608" customWidth="1"/>
    <col min="15877" max="15883" width="11.6640625" style="608" customWidth="1"/>
    <col min="15884" max="15884" width="14.33203125" style="608" customWidth="1"/>
    <col min="15885" max="15885" width="12.6640625" style="608" customWidth="1"/>
    <col min="15886" max="15886" width="14.109375" style="608" customWidth="1"/>
    <col min="15887" max="15887" width="12.6640625" style="608" customWidth="1"/>
    <col min="15888" max="15888" width="13" style="608" customWidth="1"/>
    <col min="15889" max="15889" width="12.6640625" style="608" customWidth="1"/>
    <col min="15890" max="16128" width="8.88671875" style="608"/>
    <col min="16129" max="16129" width="35.6640625" style="608" customWidth="1"/>
    <col min="16130" max="16130" width="18.109375" style="608" customWidth="1"/>
    <col min="16131" max="16132" width="13.6640625" style="608" customWidth="1"/>
    <col min="16133" max="16139" width="11.6640625" style="608" customWidth="1"/>
    <col min="16140" max="16140" width="14.33203125" style="608" customWidth="1"/>
    <col min="16141" max="16141" width="12.6640625" style="608" customWidth="1"/>
    <col min="16142" max="16142" width="14.109375" style="608" customWidth="1"/>
    <col min="16143" max="16143" width="12.6640625" style="608" customWidth="1"/>
    <col min="16144" max="16144" width="13" style="608" customWidth="1"/>
    <col min="16145" max="16145" width="12.6640625" style="608" customWidth="1"/>
    <col min="16146" max="16384" width="8.88671875" style="608"/>
  </cols>
  <sheetData>
    <row r="1" spans="1:17" x14ac:dyDescent="0.2">
      <c r="L1" s="609"/>
      <c r="M1" s="609"/>
      <c r="N1" s="609"/>
      <c r="O1" s="609"/>
      <c r="P1" s="609"/>
    </row>
    <row r="2" spans="1:17" x14ac:dyDescent="0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</row>
    <row r="3" spans="1:17" ht="15.75" x14ac:dyDescent="0.25">
      <c r="A3" s="611" t="s">
        <v>290</v>
      </c>
      <c r="B3" s="611"/>
      <c r="D3" s="611" t="s">
        <v>291</v>
      </c>
      <c r="J3" s="612"/>
    </row>
    <row r="4" spans="1:17" x14ac:dyDescent="0.2">
      <c r="D4" s="608" t="s">
        <v>292</v>
      </c>
      <c r="F4" s="613">
        <v>0.02</v>
      </c>
      <c r="H4" s="608" t="s">
        <v>303</v>
      </c>
      <c r="I4" s="614">
        <v>7.0000000000000007E-2</v>
      </c>
    </row>
    <row r="5" spans="1:17" x14ac:dyDescent="0.2">
      <c r="A5" s="608">
        <f>'Sources of Funds (A-1)'!B4</f>
        <v>0</v>
      </c>
      <c r="D5" s="608" t="s">
        <v>412</v>
      </c>
      <c r="F5" s="613">
        <v>0.03</v>
      </c>
      <c r="H5" s="663" t="s">
        <v>357</v>
      </c>
      <c r="I5" s="663"/>
      <c r="J5" s="614">
        <v>0.5</v>
      </c>
    </row>
    <row r="6" spans="1:17" x14ac:dyDescent="0.2">
      <c r="D6" s="615" t="s">
        <v>293</v>
      </c>
      <c r="F6" s="613">
        <v>0.03</v>
      </c>
      <c r="K6" s="616" t="s">
        <v>1</v>
      </c>
      <c r="L6" s="617">
        <f>'Sources of Funds (A-1)'!I4</f>
        <v>0</v>
      </c>
    </row>
    <row r="7" spans="1:17" x14ac:dyDescent="0.2">
      <c r="A7" s="610"/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</row>
    <row r="8" spans="1:17" x14ac:dyDescent="0.2">
      <c r="A8" s="469" t="s">
        <v>301</v>
      </c>
      <c r="B8" s="618">
        <v>1</v>
      </c>
      <c r="C8" s="467">
        <f t="shared" ref="C8:P8" si="0">B8+1</f>
        <v>2</v>
      </c>
      <c r="D8" s="467">
        <f t="shared" si="0"/>
        <v>3</v>
      </c>
      <c r="E8" s="467">
        <f t="shared" si="0"/>
        <v>4</v>
      </c>
      <c r="F8" s="467">
        <f t="shared" si="0"/>
        <v>5</v>
      </c>
      <c r="G8" s="467">
        <f t="shared" si="0"/>
        <v>6</v>
      </c>
      <c r="H8" s="467">
        <f t="shared" si="0"/>
        <v>7</v>
      </c>
      <c r="I8" s="467">
        <f t="shared" si="0"/>
        <v>8</v>
      </c>
      <c r="J8" s="467">
        <f t="shared" si="0"/>
        <v>9</v>
      </c>
      <c r="K8" s="467">
        <f t="shared" si="0"/>
        <v>10</v>
      </c>
      <c r="L8" s="467">
        <f t="shared" si="0"/>
        <v>11</v>
      </c>
      <c r="M8" s="467">
        <f t="shared" si="0"/>
        <v>12</v>
      </c>
      <c r="N8" s="467">
        <f t="shared" si="0"/>
        <v>13</v>
      </c>
      <c r="O8" s="467">
        <f t="shared" si="0"/>
        <v>14</v>
      </c>
      <c r="P8" s="467">
        <f t="shared" si="0"/>
        <v>15</v>
      </c>
    </row>
    <row r="9" spans="1:17" x14ac:dyDescent="0.2">
      <c r="A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</row>
    <row r="10" spans="1:17" x14ac:dyDescent="0.2">
      <c r="A10" s="462" t="s">
        <v>294</v>
      </c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618"/>
    </row>
    <row r="11" spans="1:17" x14ac:dyDescent="0.2">
      <c r="A11" s="463" t="s">
        <v>369</v>
      </c>
      <c r="B11" s="619">
        <f>'OP Exp %(C)'!G11</f>
        <v>0</v>
      </c>
      <c r="C11" s="467">
        <f>B11*(1+$F$4)</f>
        <v>0</v>
      </c>
      <c r="D11" s="467">
        <f t="shared" ref="D11:P11" si="1">C11*(1+$F$4)</f>
        <v>0</v>
      </c>
      <c r="E11" s="467">
        <f t="shared" si="1"/>
        <v>0</v>
      </c>
      <c r="F11" s="467">
        <f t="shared" si="1"/>
        <v>0</v>
      </c>
      <c r="G11" s="467">
        <f t="shared" si="1"/>
        <v>0</v>
      </c>
      <c r="H11" s="467">
        <f t="shared" si="1"/>
        <v>0</v>
      </c>
      <c r="I11" s="467">
        <f t="shared" si="1"/>
        <v>0</v>
      </c>
      <c r="J11" s="467">
        <f t="shared" si="1"/>
        <v>0</v>
      </c>
      <c r="K11" s="467">
        <f t="shared" si="1"/>
        <v>0</v>
      </c>
      <c r="L11" s="467">
        <f t="shared" si="1"/>
        <v>0</v>
      </c>
      <c r="M11" s="467">
        <f t="shared" si="1"/>
        <v>0</v>
      </c>
      <c r="N11" s="467">
        <f t="shared" si="1"/>
        <v>0</v>
      </c>
      <c r="O11" s="467">
        <f t="shared" si="1"/>
        <v>0</v>
      </c>
      <c r="P11" s="467">
        <f t="shared" si="1"/>
        <v>0</v>
      </c>
      <c r="Q11" s="618"/>
    </row>
    <row r="12" spans="1:17" x14ac:dyDescent="0.2">
      <c r="A12" s="463" t="s">
        <v>302</v>
      </c>
      <c r="B12" s="619">
        <v>0</v>
      </c>
      <c r="C12" s="467">
        <f>-(C11)*$I$4</f>
        <v>0</v>
      </c>
      <c r="D12" s="467">
        <f t="shared" ref="D12:P12" si="2">-(D11)*$I$4</f>
        <v>0</v>
      </c>
      <c r="E12" s="467">
        <f t="shared" si="2"/>
        <v>0</v>
      </c>
      <c r="F12" s="467">
        <f t="shared" si="2"/>
        <v>0</v>
      </c>
      <c r="G12" s="467">
        <f t="shared" si="2"/>
        <v>0</v>
      </c>
      <c r="H12" s="467">
        <f t="shared" si="2"/>
        <v>0</v>
      </c>
      <c r="I12" s="467">
        <f t="shared" si="2"/>
        <v>0</v>
      </c>
      <c r="J12" s="467">
        <f t="shared" si="2"/>
        <v>0</v>
      </c>
      <c r="K12" s="467">
        <f t="shared" si="2"/>
        <v>0</v>
      </c>
      <c r="L12" s="467">
        <f t="shared" si="2"/>
        <v>0</v>
      </c>
      <c r="M12" s="467">
        <f t="shared" si="2"/>
        <v>0</v>
      </c>
      <c r="N12" s="467">
        <f t="shared" si="2"/>
        <v>0</v>
      </c>
      <c r="O12" s="467">
        <f t="shared" si="2"/>
        <v>0</v>
      </c>
      <c r="P12" s="467">
        <f t="shared" si="2"/>
        <v>0</v>
      </c>
      <c r="Q12" s="618"/>
    </row>
    <row r="13" spans="1:17" x14ac:dyDescent="0.2">
      <c r="A13" s="463" t="s">
        <v>353</v>
      </c>
      <c r="B13" s="619">
        <f>'OP Exp %(C)'!G13</f>
        <v>0</v>
      </c>
      <c r="C13" s="467">
        <f>B13*(1+$F$4)</f>
        <v>0</v>
      </c>
      <c r="D13" s="467">
        <f t="shared" ref="D13:P13" si="3">C13*(1+$F$4)</f>
        <v>0</v>
      </c>
      <c r="E13" s="467">
        <f t="shared" si="3"/>
        <v>0</v>
      </c>
      <c r="F13" s="467">
        <f t="shared" si="3"/>
        <v>0</v>
      </c>
      <c r="G13" s="467">
        <f t="shared" si="3"/>
        <v>0</v>
      </c>
      <c r="H13" s="467">
        <f t="shared" si="3"/>
        <v>0</v>
      </c>
      <c r="I13" s="467">
        <f t="shared" si="3"/>
        <v>0</v>
      </c>
      <c r="J13" s="467">
        <f t="shared" si="3"/>
        <v>0</v>
      </c>
      <c r="K13" s="467">
        <f t="shared" si="3"/>
        <v>0</v>
      </c>
      <c r="L13" s="467">
        <f t="shared" si="3"/>
        <v>0</v>
      </c>
      <c r="M13" s="467">
        <f t="shared" si="3"/>
        <v>0</v>
      </c>
      <c r="N13" s="467">
        <f t="shared" si="3"/>
        <v>0</v>
      </c>
      <c r="O13" s="467">
        <f t="shared" si="3"/>
        <v>0</v>
      </c>
      <c r="P13" s="467">
        <f t="shared" si="3"/>
        <v>0</v>
      </c>
      <c r="Q13" s="618"/>
    </row>
    <row r="14" spans="1:17" x14ac:dyDescent="0.2">
      <c r="A14" s="463" t="s">
        <v>356</v>
      </c>
      <c r="B14" s="619">
        <f>-B13*J5</f>
        <v>0</v>
      </c>
      <c r="C14" s="467">
        <f>-C13*$J$5</f>
        <v>0</v>
      </c>
      <c r="D14" s="467">
        <f t="shared" ref="D14:P14" si="4">-D13*$J$5</f>
        <v>0</v>
      </c>
      <c r="E14" s="467">
        <f t="shared" si="4"/>
        <v>0</v>
      </c>
      <c r="F14" s="467">
        <f t="shared" si="4"/>
        <v>0</v>
      </c>
      <c r="G14" s="467">
        <f t="shared" si="4"/>
        <v>0</v>
      </c>
      <c r="H14" s="467">
        <f t="shared" si="4"/>
        <v>0</v>
      </c>
      <c r="I14" s="467">
        <f t="shared" si="4"/>
        <v>0</v>
      </c>
      <c r="J14" s="467">
        <f t="shared" si="4"/>
        <v>0</v>
      </c>
      <c r="K14" s="467">
        <f t="shared" si="4"/>
        <v>0</v>
      </c>
      <c r="L14" s="467">
        <f t="shared" si="4"/>
        <v>0</v>
      </c>
      <c r="M14" s="467">
        <f t="shared" si="4"/>
        <v>0</v>
      </c>
      <c r="N14" s="467">
        <f t="shared" si="4"/>
        <v>0</v>
      </c>
      <c r="O14" s="467">
        <f t="shared" si="4"/>
        <v>0</v>
      </c>
      <c r="P14" s="467">
        <f t="shared" si="4"/>
        <v>0</v>
      </c>
      <c r="Q14" s="618"/>
    </row>
    <row r="15" spans="1:17" x14ac:dyDescent="0.2">
      <c r="A15" s="464" t="s">
        <v>414</v>
      </c>
      <c r="B15" s="620">
        <f>SUM(B11:B14)</f>
        <v>0</v>
      </c>
      <c r="C15" s="468">
        <f>+SUM(C11:C14)</f>
        <v>0</v>
      </c>
      <c r="D15" s="468">
        <f t="shared" ref="D15:P15" si="5">+SUM(D11:D14)</f>
        <v>0</v>
      </c>
      <c r="E15" s="468">
        <f t="shared" si="5"/>
        <v>0</v>
      </c>
      <c r="F15" s="468">
        <f t="shared" si="5"/>
        <v>0</v>
      </c>
      <c r="G15" s="468">
        <f t="shared" si="5"/>
        <v>0</v>
      </c>
      <c r="H15" s="468">
        <f t="shared" si="5"/>
        <v>0</v>
      </c>
      <c r="I15" s="468">
        <f t="shared" si="5"/>
        <v>0</v>
      </c>
      <c r="J15" s="468">
        <f t="shared" si="5"/>
        <v>0</v>
      </c>
      <c r="K15" s="468">
        <f t="shared" si="5"/>
        <v>0</v>
      </c>
      <c r="L15" s="468">
        <f t="shared" si="5"/>
        <v>0</v>
      </c>
      <c r="M15" s="468">
        <f t="shared" si="5"/>
        <v>0</v>
      </c>
      <c r="N15" s="468">
        <f>+SUM(N11:N14)</f>
        <v>0</v>
      </c>
      <c r="O15" s="468">
        <f t="shared" si="5"/>
        <v>0</v>
      </c>
      <c r="P15" s="468">
        <f t="shared" si="5"/>
        <v>0</v>
      </c>
      <c r="Q15" s="618"/>
    </row>
    <row r="16" spans="1:17" x14ac:dyDescent="0.2">
      <c r="A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618"/>
    </row>
    <row r="17" spans="1:17" x14ac:dyDescent="0.2">
      <c r="A17" s="462" t="s">
        <v>295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</row>
    <row r="18" spans="1:17" x14ac:dyDescent="0.2">
      <c r="A18" s="463" t="s">
        <v>366</v>
      </c>
      <c r="B18" s="619">
        <f>'OP Exp %(C)'!G64-'OP Exp %(C)'!G61-'OP Exp %(C)'!G20-'OP Exp %(C)'!G21</f>
        <v>0</v>
      </c>
      <c r="C18" s="467">
        <f>B18*(1+$F$5)</f>
        <v>0</v>
      </c>
      <c r="D18" s="467">
        <f t="shared" ref="D18:P18" si="6">C18*(1+$F$5)</f>
        <v>0</v>
      </c>
      <c r="E18" s="467">
        <f t="shared" si="6"/>
        <v>0</v>
      </c>
      <c r="F18" s="467">
        <f t="shared" si="6"/>
        <v>0</v>
      </c>
      <c r="G18" s="467">
        <f t="shared" si="6"/>
        <v>0</v>
      </c>
      <c r="H18" s="467">
        <f t="shared" si="6"/>
        <v>0</v>
      </c>
      <c r="I18" s="467">
        <f t="shared" si="6"/>
        <v>0</v>
      </c>
      <c r="J18" s="467">
        <f t="shared" si="6"/>
        <v>0</v>
      </c>
      <c r="K18" s="467">
        <f t="shared" si="6"/>
        <v>0</v>
      </c>
      <c r="L18" s="467">
        <f t="shared" si="6"/>
        <v>0</v>
      </c>
      <c r="M18" s="467">
        <f t="shared" si="6"/>
        <v>0</v>
      </c>
      <c r="N18" s="467">
        <f t="shared" si="6"/>
        <v>0</v>
      </c>
      <c r="O18" s="467">
        <f t="shared" si="6"/>
        <v>0</v>
      </c>
      <c r="P18" s="467">
        <f t="shared" si="6"/>
        <v>0</v>
      </c>
    </row>
    <row r="19" spans="1:17" x14ac:dyDescent="0.2">
      <c r="A19" s="463" t="s">
        <v>415</v>
      </c>
      <c r="B19" s="619">
        <f>'OP Exp %(C)'!G20+'OP Exp %(C)'!G21</f>
        <v>0</v>
      </c>
      <c r="C19" s="467">
        <f>B19*(1+$F$4)</f>
        <v>0</v>
      </c>
      <c r="D19" s="467">
        <f t="shared" ref="D19:P19" si="7">C19*(1+$F$4)</f>
        <v>0</v>
      </c>
      <c r="E19" s="467">
        <f t="shared" si="7"/>
        <v>0</v>
      </c>
      <c r="F19" s="467">
        <f t="shared" si="7"/>
        <v>0</v>
      </c>
      <c r="G19" s="467">
        <f t="shared" si="7"/>
        <v>0</v>
      </c>
      <c r="H19" s="467">
        <f t="shared" si="7"/>
        <v>0</v>
      </c>
      <c r="I19" s="467">
        <f t="shared" si="7"/>
        <v>0</v>
      </c>
      <c r="J19" s="467">
        <f t="shared" si="7"/>
        <v>0</v>
      </c>
      <c r="K19" s="467">
        <f t="shared" si="7"/>
        <v>0</v>
      </c>
      <c r="L19" s="467">
        <f t="shared" si="7"/>
        <v>0</v>
      </c>
      <c r="M19" s="467">
        <f t="shared" si="7"/>
        <v>0</v>
      </c>
      <c r="N19" s="467">
        <f t="shared" si="7"/>
        <v>0</v>
      </c>
      <c r="O19" s="467">
        <f t="shared" si="7"/>
        <v>0</v>
      </c>
      <c r="P19" s="467">
        <f t="shared" si="7"/>
        <v>0</v>
      </c>
    </row>
    <row r="20" spans="1:17" x14ac:dyDescent="0.2">
      <c r="A20" s="463" t="s">
        <v>370</v>
      </c>
      <c r="B20" s="619">
        <f>'OP Exp %(C)'!G61</f>
        <v>0</v>
      </c>
      <c r="C20" s="467">
        <f>B20*(1+$F$6)</f>
        <v>0</v>
      </c>
      <c r="D20" s="467">
        <f t="shared" ref="D20:O20" si="8">C20*(1+$F$6)</f>
        <v>0</v>
      </c>
      <c r="E20" s="467">
        <f t="shared" si="8"/>
        <v>0</v>
      </c>
      <c r="F20" s="467">
        <f t="shared" si="8"/>
        <v>0</v>
      </c>
      <c r="G20" s="467">
        <f t="shared" si="8"/>
        <v>0</v>
      </c>
      <c r="H20" s="467">
        <f t="shared" si="8"/>
        <v>0</v>
      </c>
      <c r="I20" s="467">
        <f t="shared" si="8"/>
        <v>0</v>
      </c>
      <c r="J20" s="467">
        <f t="shared" si="8"/>
        <v>0</v>
      </c>
      <c r="K20" s="467">
        <f t="shared" si="8"/>
        <v>0</v>
      </c>
      <c r="L20" s="467">
        <f t="shared" si="8"/>
        <v>0</v>
      </c>
      <c r="M20" s="467">
        <f t="shared" si="8"/>
        <v>0</v>
      </c>
      <c r="N20" s="467">
        <f t="shared" si="8"/>
        <v>0</v>
      </c>
      <c r="O20" s="467">
        <f t="shared" si="8"/>
        <v>0</v>
      </c>
      <c r="P20" s="467">
        <f>O20*(1+$F$6)</f>
        <v>0</v>
      </c>
      <c r="Q20" s="618"/>
    </row>
    <row r="21" spans="1:17" x14ac:dyDescent="0.2">
      <c r="A21" s="463" t="s">
        <v>306</v>
      </c>
      <c r="B21" s="619">
        <v>0</v>
      </c>
      <c r="C21" s="467">
        <f t="shared" ref="C21:P21" si="9">SUM(C18:C20)</f>
        <v>0</v>
      </c>
      <c r="D21" s="467">
        <f t="shared" si="9"/>
        <v>0</v>
      </c>
      <c r="E21" s="467">
        <f t="shared" si="9"/>
        <v>0</v>
      </c>
      <c r="F21" s="467">
        <f t="shared" si="9"/>
        <v>0</v>
      </c>
      <c r="G21" s="467">
        <f t="shared" si="9"/>
        <v>0</v>
      </c>
      <c r="H21" s="467">
        <f t="shared" si="9"/>
        <v>0</v>
      </c>
      <c r="I21" s="467">
        <f t="shared" si="9"/>
        <v>0</v>
      </c>
      <c r="J21" s="467">
        <f t="shared" si="9"/>
        <v>0</v>
      </c>
      <c r="K21" s="467">
        <f t="shared" si="9"/>
        <v>0</v>
      </c>
      <c r="L21" s="467">
        <f t="shared" si="9"/>
        <v>0</v>
      </c>
      <c r="M21" s="467">
        <f t="shared" si="9"/>
        <v>0</v>
      </c>
      <c r="N21" s="467">
        <f t="shared" si="9"/>
        <v>0</v>
      </c>
      <c r="O21" s="467">
        <f t="shared" si="9"/>
        <v>0</v>
      </c>
      <c r="P21" s="467">
        <f t="shared" si="9"/>
        <v>0</v>
      </c>
      <c r="Q21" s="618"/>
    </row>
    <row r="22" spans="1:17" x14ac:dyDescent="0.2">
      <c r="A22" s="463"/>
      <c r="B22" s="621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618"/>
    </row>
    <row r="23" spans="1:17" x14ac:dyDescent="0.2">
      <c r="A23" s="464" t="s">
        <v>296</v>
      </c>
      <c r="B23" s="620">
        <f>B15-B21</f>
        <v>0</v>
      </c>
      <c r="C23" s="468">
        <f t="shared" ref="C23:P23" si="10">C15-C21</f>
        <v>0</v>
      </c>
      <c r="D23" s="468">
        <f t="shared" si="10"/>
        <v>0</v>
      </c>
      <c r="E23" s="468">
        <f t="shared" si="10"/>
        <v>0</v>
      </c>
      <c r="F23" s="468">
        <f t="shared" si="10"/>
        <v>0</v>
      </c>
      <c r="G23" s="468">
        <f t="shared" si="10"/>
        <v>0</v>
      </c>
      <c r="H23" s="468">
        <f t="shared" si="10"/>
        <v>0</v>
      </c>
      <c r="I23" s="468">
        <f t="shared" si="10"/>
        <v>0</v>
      </c>
      <c r="J23" s="468">
        <f t="shared" si="10"/>
        <v>0</v>
      </c>
      <c r="K23" s="468">
        <f t="shared" si="10"/>
        <v>0</v>
      </c>
      <c r="L23" s="468">
        <f t="shared" si="10"/>
        <v>0</v>
      </c>
      <c r="M23" s="468">
        <f t="shared" si="10"/>
        <v>0</v>
      </c>
      <c r="N23" s="468">
        <f t="shared" si="10"/>
        <v>0</v>
      </c>
      <c r="O23" s="468">
        <f t="shared" si="10"/>
        <v>0</v>
      </c>
      <c r="P23" s="468">
        <f t="shared" si="10"/>
        <v>0</v>
      </c>
      <c r="Q23" s="618"/>
    </row>
    <row r="24" spans="1:17" x14ac:dyDescent="0.2">
      <c r="A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618"/>
    </row>
    <row r="25" spans="1:17" x14ac:dyDescent="0.2">
      <c r="A25" s="462" t="s">
        <v>305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</row>
    <row r="26" spans="1:17" x14ac:dyDescent="0.2">
      <c r="A26" s="465" t="s">
        <v>219</v>
      </c>
      <c r="B26" s="622"/>
      <c r="C26" s="469">
        <f>B26</f>
        <v>0</v>
      </c>
      <c r="D26" s="469">
        <f t="shared" ref="D26:P26" si="11">C26</f>
        <v>0</v>
      </c>
      <c r="E26" s="469">
        <f t="shared" si="11"/>
        <v>0</v>
      </c>
      <c r="F26" s="469">
        <f t="shared" si="11"/>
        <v>0</v>
      </c>
      <c r="G26" s="469">
        <f t="shared" si="11"/>
        <v>0</v>
      </c>
      <c r="H26" s="469">
        <f t="shared" si="11"/>
        <v>0</v>
      </c>
      <c r="I26" s="469">
        <f t="shared" si="11"/>
        <v>0</v>
      </c>
      <c r="J26" s="469">
        <f t="shared" si="11"/>
        <v>0</v>
      </c>
      <c r="K26" s="469">
        <f t="shared" si="11"/>
        <v>0</v>
      </c>
      <c r="L26" s="469">
        <f t="shared" si="11"/>
        <v>0</v>
      </c>
      <c r="M26" s="469">
        <f t="shared" si="11"/>
        <v>0</v>
      </c>
      <c r="N26" s="469">
        <f t="shared" si="11"/>
        <v>0</v>
      </c>
      <c r="O26" s="469">
        <f t="shared" si="11"/>
        <v>0</v>
      </c>
      <c r="P26" s="469">
        <f t="shared" si="11"/>
        <v>0</v>
      </c>
      <c r="Q26" s="618"/>
    </row>
    <row r="27" spans="1:17" x14ac:dyDescent="0.2">
      <c r="A27" s="465" t="s">
        <v>220</v>
      </c>
      <c r="B27" s="622"/>
      <c r="C27" s="469">
        <f t="shared" ref="C27:P29" si="12">+B27</f>
        <v>0</v>
      </c>
      <c r="D27" s="469">
        <f t="shared" si="12"/>
        <v>0</v>
      </c>
      <c r="E27" s="469">
        <f t="shared" si="12"/>
        <v>0</v>
      </c>
      <c r="F27" s="469">
        <f t="shared" si="12"/>
        <v>0</v>
      </c>
      <c r="G27" s="469">
        <f t="shared" si="12"/>
        <v>0</v>
      </c>
      <c r="H27" s="469">
        <f t="shared" si="12"/>
        <v>0</v>
      </c>
      <c r="I27" s="469">
        <f t="shared" si="12"/>
        <v>0</v>
      </c>
      <c r="J27" s="469">
        <f t="shared" si="12"/>
        <v>0</v>
      </c>
      <c r="K27" s="469">
        <f t="shared" si="12"/>
        <v>0</v>
      </c>
      <c r="L27" s="469">
        <f t="shared" si="12"/>
        <v>0</v>
      </c>
      <c r="M27" s="469">
        <f t="shared" si="12"/>
        <v>0</v>
      </c>
      <c r="N27" s="469">
        <f t="shared" si="12"/>
        <v>0</v>
      </c>
      <c r="O27" s="469">
        <f t="shared" si="12"/>
        <v>0</v>
      </c>
      <c r="P27" s="469">
        <f t="shared" si="12"/>
        <v>0</v>
      </c>
      <c r="Q27" s="618"/>
    </row>
    <row r="28" spans="1:17" x14ac:dyDescent="0.2">
      <c r="A28" s="463" t="s">
        <v>229</v>
      </c>
      <c r="B28" s="622"/>
      <c r="C28" s="469">
        <f t="shared" si="12"/>
        <v>0</v>
      </c>
      <c r="D28" s="469">
        <f t="shared" si="12"/>
        <v>0</v>
      </c>
      <c r="E28" s="469">
        <f t="shared" si="12"/>
        <v>0</v>
      </c>
      <c r="F28" s="469">
        <f t="shared" si="12"/>
        <v>0</v>
      </c>
      <c r="G28" s="469">
        <f t="shared" si="12"/>
        <v>0</v>
      </c>
      <c r="H28" s="469">
        <f t="shared" si="12"/>
        <v>0</v>
      </c>
      <c r="I28" s="469">
        <f t="shared" si="12"/>
        <v>0</v>
      </c>
      <c r="J28" s="469">
        <f t="shared" si="12"/>
        <v>0</v>
      </c>
      <c r="K28" s="469">
        <f t="shared" si="12"/>
        <v>0</v>
      </c>
      <c r="L28" s="469">
        <f t="shared" si="12"/>
        <v>0</v>
      </c>
      <c r="M28" s="469">
        <f t="shared" si="12"/>
        <v>0</v>
      </c>
      <c r="N28" s="469">
        <f t="shared" si="12"/>
        <v>0</v>
      </c>
      <c r="O28" s="469">
        <f t="shared" si="12"/>
        <v>0</v>
      </c>
      <c r="P28" s="469">
        <f t="shared" si="12"/>
        <v>0</v>
      </c>
      <c r="Q28" s="618"/>
    </row>
    <row r="29" spans="1:17" x14ac:dyDescent="0.2">
      <c r="A29" s="463" t="s">
        <v>304</v>
      </c>
      <c r="B29" s="622"/>
      <c r="C29" s="469">
        <f t="shared" si="12"/>
        <v>0</v>
      </c>
      <c r="D29" s="469">
        <f t="shared" si="12"/>
        <v>0</v>
      </c>
      <c r="E29" s="469">
        <f t="shared" si="12"/>
        <v>0</v>
      </c>
      <c r="F29" s="469">
        <f t="shared" si="12"/>
        <v>0</v>
      </c>
      <c r="G29" s="469">
        <f t="shared" si="12"/>
        <v>0</v>
      </c>
      <c r="H29" s="469">
        <f t="shared" si="12"/>
        <v>0</v>
      </c>
      <c r="I29" s="469">
        <f t="shared" si="12"/>
        <v>0</v>
      </c>
      <c r="J29" s="469">
        <f t="shared" si="12"/>
        <v>0</v>
      </c>
      <c r="K29" s="469">
        <f t="shared" si="12"/>
        <v>0</v>
      </c>
      <c r="L29" s="469">
        <f t="shared" si="12"/>
        <v>0</v>
      </c>
      <c r="M29" s="469">
        <f t="shared" si="12"/>
        <v>0</v>
      </c>
      <c r="N29" s="469">
        <f t="shared" si="12"/>
        <v>0</v>
      </c>
      <c r="O29" s="469">
        <f t="shared" si="12"/>
        <v>0</v>
      </c>
      <c r="P29" s="469">
        <f t="shared" si="12"/>
        <v>0</v>
      </c>
    </row>
    <row r="30" spans="1:17" x14ac:dyDescent="0.2">
      <c r="A30" s="464" t="s">
        <v>297</v>
      </c>
      <c r="B30" s="620">
        <f>SUM(B26:B29)</f>
        <v>0</v>
      </c>
      <c r="C30" s="468">
        <f t="shared" ref="C30:P30" si="13">SUM(C26:C29)</f>
        <v>0</v>
      </c>
      <c r="D30" s="468">
        <f t="shared" si="13"/>
        <v>0</v>
      </c>
      <c r="E30" s="468">
        <f t="shared" si="13"/>
        <v>0</v>
      </c>
      <c r="F30" s="468">
        <f t="shared" si="13"/>
        <v>0</v>
      </c>
      <c r="G30" s="468">
        <f t="shared" si="13"/>
        <v>0</v>
      </c>
      <c r="H30" s="468">
        <f t="shared" si="13"/>
        <v>0</v>
      </c>
      <c r="I30" s="468">
        <f t="shared" si="13"/>
        <v>0</v>
      </c>
      <c r="J30" s="468">
        <f t="shared" si="13"/>
        <v>0</v>
      </c>
      <c r="K30" s="468">
        <f t="shared" si="13"/>
        <v>0</v>
      </c>
      <c r="L30" s="468">
        <f t="shared" si="13"/>
        <v>0</v>
      </c>
      <c r="M30" s="468">
        <f t="shared" si="13"/>
        <v>0</v>
      </c>
      <c r="N30" s="468">
        <f t="shared" si="13"/>
        <v>0</v>
      </c>
      <c r="O30" s="468">
        <f t="shared" si="13"/>
        <v>0</v>
      </c>
      <c r="P30" s="468">
        <f t="shared" si="13"/>
        <v>0</v>
      </c>
    </row>
    <row r="31" spans="1:17" x14ac:dyDescent="0.2">
      <c r="A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</row>
    <row r="32" spans="1:17" x14ac:dyDescent="0.2">
      <c r="A32" s="464" t="s">
        <v>298</v>
      </c>
      <c r="B32" s="620">
        <f>B23-B30</f>
        <v>0</v>
      </c>
      <c r="C32" s="468">
        <f>C23-C30</f>
        <v>0</v>
      </c>
      <c r="D32" s="468">
        <f t="shared" ref="D32:P32" si="14">D23-D30</f>
        <v>0</v>
      </c>
      <c r="E32" s="468">
        <f t="shared" si="14"/>
        <v>0</v>
      </c>
      <c r="F32" s="468">
        <f t="shared" si="14"/>
        <v>0</v>
      </c>
      <c r="G32" s="468">
        <f t="shared" si="14"/>
        <v>0</v>
      </c>
      <c r="H32" s="468">
        <f t="shared" si="14"/>
        <v>0</v>
      </c>
      <c r="I32" s="468">
        <f t="shared" si="14"/>
        <v>0</v>
      </c>
      <c r="J32" s="468">
        <f t="shared" si="14"/>
        <v>0</v>
      </c>
      <c r="K32" s="468">
        <f t="shared" si="14"/>
        <v>0</v>
      </c>
      <c r="L32" s="468">
        <f t="shared" si="14"/>
        <v>0</v>
      </c>
      <c r="M32" s="468">
        <f t="shared" si="14"/>
        <v>0</v>
      </c>
      <c r="N32" s="468">
        <f t="shared" si="14"/>
        <v>0</v>
      </c>
      <c r="O32" s="468">
        <f t="shared" si="14"/>
        <v>0</v>
      </c>
      <c r="P32" s="468">
        <f t="shared" si="14"/>
        <v>0</v>
      </c>
    </row>
    <row r="33" spans="1:16" x14ac:dyDescent="0.2">
      <c r="A33" s="463"/>
      <c r="B33" s="618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</row>
    <row r="34" spans="1:16" ht="15.75" x14ac:dyDescent="0.25">
      <c r="A34" s="466" t="s">
        <v>299</v>
      </c>
      <c r="B34" s="623" t="e">
        <f>(+B23)/B26</f>
        <v>#DIV/0!</v>
      </c>
      <c r="C34" s="470" t="e">
        <f>(+C23)/C26</f>
        <v>#DIV/0!</v>
      </c>
      <c r="D34" s="470" t="e">
        <f t="shared" ref="D34:P34" si="15">(+D23)/D26</f>
        <v>#DIV/0!</v>
      </c>
      <c r="E34" s="470" t="e">
        <f t="shared" si="15"/>
        <v>#DIV/0!</v>
      </c>
      <c r="F34" s="470" t="e">
        <f t="shared" si="15"/>
        <v>#DIV/0!</v>
      </c>
      <c r="G34" s="470" t="e">
        <f t="shared" si="15"/>
        <v>#DIV/0!</v>
      </c>
      <c r="H34" s="470" t="e">
        <f t="shared" si="15"/>
        <v>#DIV/0!</v>
      </c>
      <c r="I34" s="470" t="e">
        <f t="shared" si="15"/>
        <v>#DIV/0!</v>
      </c>
      <c r="J34" s="470" t="e">
        <f t="shared" si="15"/>
        <v>#DIV/0!</v>
      </c>
      <c r="K34" s="470" t="e">
        <f t="shared" si="15"/>
        <v>#DIV/0!</v>
      </c>
      <c r="L34" s="470" t="e">
        <f t="shared" si="15"/>
        <v>#DIV/0!</v>
      </c>
      <c r="M34" s="470" t="e">
        <f t="shared" si="15"/>
        <v>#DIV/0!</v>
      </c>
      <c r="N34" s="470" t="e">
        <f t="shared" si="15"/>
        <v>#DIV/0!</v>
      </c>
      <c r="O34" s="470" t="e">
        <f t="shared" si="15"/>
        <v>#DIV/0!</v>
      </c>
      <c r="P34" s="470" t="e">
        <f t="shared" si="15"/>
        <v>#DIV/0!</v>
      </c>
    </row>
    <row r="35" spans="1:16" ht="16.5" thickBot="1" x14ac:dyDescent="0.3">
      <c r="A35" s="466" t="s">
        <v>300</v>
      </c>
      <c r="B35" s="623" t="e">
        <f>(B23)/B30</f>
        <v>#DIV/0!</v>
      </c>
      <c r="C35" s="470" t="e">
        <f>(+C23)/C30</f>
        <v>#DIV/0!</v>
      </c>
      <c r="D35" s="470" t="e">
        <f>(+D23)/D30</f>
        <v>#DIV/0!</v>
      </c>
      <c r="E35" s="470" t="e">
        <f t="shared" ref="E35:P35" si="16">(+E23)/E30</f>
        <v>#DIV/0!</v>
      </c>
      <c r="F35" s="470" t="e">
        <f t="shared" si="16"/>
        <v>#DIV/0!</v>
      </c>
      <c r="G35" s="470" t="e">
        <f t="shared" si="16"/>
        <v>#DIV/0!</v>
      </c>
      <c r="H35" s="470" t="e">
        <f t="shared" si="16"/>
        <v>#DIV/0!</v>
      </c>
      <c r="I35" s="470" t="e">
        <f t="shared" si="16"/>
        <v>#DIV/0!</v>
      </c>
      <c r="J35" s="470" t="e">
        <f t="shared" si="16"/>
        <v>#DIV/0!</v>
      </c>
      <c r="K35" s="470" t="e">
        <f t="shared" si="16"/>
        <v>#DIV/0!</v>
      </c>
      <c r="L35" s="470" t="e">
        <f t="shared" si="16"/>
        <v>#DIV/0!</v>
      </c>
      <c r="M35" s="470" t="e">
        <f t="shared" si="16"/>
        <v>#DIV/0!</v>
      </c>
      <c r="N35" s="470" t="e">
        <f t="shared" si="16"/>
        <v>#DIV/0!</v>
      </c>
      <c r="O35" s="470" t="e">
        <f t="shared" si="16"/>
        <v>#DIV/0!</v>
      </c>
      <c r="P35" s="470" t="e">
        <f t="shared" si="16"/>
        <v>#DIV/0!</v>
      </c>
    </row>
    <row r="36" spans="1:16" ht="15.75" thickTop="1" x14ac:dyDescent="0.2">
      <c r="A36" s="624"/>
      <c r="B36" s="624"/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4"/>
      <c r="N36" s="624"/>
      <c r="O36" s="624"/>
      <c r="P36" s="624"/>
    </row>
    <row r="37" spans="1:16" x14ac:dyDescent="0.2">
      <c r="E37" s="262"/>
      <c r="F37" s="262"/>
      <c r="G37" s="262"/>
      <c r="H37" s="262"/>
      <c r="I37" s="262"/>
      <c r="J37" s="262"/>
    </row>
    <row r="38" spans="1:16" x14ac:dyDescent="0.2">
      <c r="A38" s="262"/>
      <c r="B38" s="618"/>
      <c r="C38" s="262"/>
      <c r="D38" s="262"/>
      <c r="E38" s="262"/>
      <c r="F38" s="262"/>
      <c r="G38" s="262"/>
      <c r="H38" s="262"/>
      <c r="I38" s="262"/>
      <c r="J38" s="262"/>
    </row>
    <row r="39" spans="1:16" x14ac:dyDescent="0.2">
      <c r="A39" s="262"/>
      <c r="B39" s="618"/>
      <c r="C39" s="262"/>
      <c r="D39" s="262"/>
      <c r="E39" s="262"/>
      <c r="F39" s="262"/>
      <c r="G39" s="262"/>
      <c r="H39" s="262"/>
      <c r="I39" s="262"/>
      <c r="J39" s="262"/>
    </row>
    <row r="40" spans="1:16" x14ac:dyDescent="0.2">
      <c r="A40" s="262"/>
      <c r="B40" s="618"/>
      <c r="C40" s="262"/>
      <c r="D40" s="262" t="s">
        <v>17</v>
      </c>
      <c r="E40" s="262" t="s">
        <v>17</v>
      </c>
      <c r="F40" s="262"/>
      <c r="G40" s="262"/>
      <c r="H40" s="262"/>
      <c r="I40" s="262" t="s">
        <v>17</v>
      </c>
      <c r="J40" s="262"/>
    </row>
    <row r="41" spans="1:16" x14ac:dyDescent="0.2">
      <c r="A41" s="262"/>
      <c r="B41" s="618"/>
      <c r="C41" s="262"/>
      <c r="D41" s="262" t="s">
        <v>17</v>
      </c>
      <c r="E41" s="262" t="s">
        <v>17</v>
      </c>
      <c r="F41" s="262"/>
      <c r="G41" s="262" t="s">
        <v>17</v>
      </c>
      <c r="H41" s="262"/>
      <c r="I41" s="262" t="s">
        <v>17</v>
      </c>
      <c r="J41" s="262"/>
    </row>
    <row r="42" spans="1:16" x14ac:dyDescent="0.2">
      <c r="A42" s="262"/>
      <c r="B42" s="618"/>
      <c r="C42" s="262"/>
      <c r="D42" s="262" t="s">
        <v>17</v>
      </c>
      <c r="E42" s="262" t="s">
        <v>17</v>
      </c>
      <c r="F42" s="262"/>
      <c r="G42" s="262"/>
      <c r="H42" s="262"/>
      <c r="I42" s="262"/>
      <c r="J42" s="262"/>
    </row>
    <row r="52" spans="1:10" x14ac:dyDescent="0.2">
      <c r="A52" s="262"/>
      <c r="B52" s="262"/>
      <c r="C52" s="262"/>
      <c r="D52" s="262"/>
      <c r="E52" s="262"/>
      <c r="F52" s="262"/>
      <c r="G52" s="262"/>
      <c r="H52" s="262"/>
      <c r="I52" s="262"/>
      <c r="J52" s="262"/>
    </row>
  </sheetData>
  <mergeCells count="1">
    <mergeCell ref="H5:I5"/>
  </mergeCells>
  <pageMargins left="0.5" right="0.5" top="0.5" bottom="0.5" header="0.5" footer="0.5"/>
  <pageSetup scale="44" orientation="landscape" r:id="rId1"/>
  <headerFooter alignWithMargins="0">
    <oddFooter>&amp;LRevised 11/2015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71"/>
  <sheetViews>
    <sheetView view="pageLayout" zoomScaleNormal="85" workbookViewId="0">
      <selection activeCell="C55" sqref="C55"/>
    </sheetView>
  </sheetViews>
  <sheetFormatPr defaultRowHeight="15" x14ac:dyDescent="0.2"/>
  <cols>
    <col min="1" max="1" width="4.33203125" style="25" customWidth="1"/>
    <col min="2" max="2" width="3.88671875" style="25" customWidth="1"/>
    <col min="3" max="3" width="29.21875" style="25" customWidth="1"/>
    <col min="4" max="8" width="9.77734375" style="25" customWidth="1"/>
    <col min="9" max="16384" width="8.88671875" style="25"/>
  </cols>
  <sheetData>
    <row r="1" spans="1:8" x14ac:dyDescent="0.2">
      <c r="A1" s="664" t="s">
        <v>452</v>
      </c>
      <c r="B1" s="665"/>
      <c r="C1" s="665"/>
      <c r="D1" s="665"/>
      <c r="E1" s="665"/>
      <c r="F1" s="665"/>
      <c r="G1" s="665"/>
      <c r="H1" s="665"/>
    </row>
    <row r="2" spans="1:8" x14ac:dyDescent="0.2">
      <c r="A2" s="665" t="s">
        <v>284</v>
      </c>
      <c r="B2" s="665"/>
      <c r="C2" s="665"/>
      <c r="D2" s="665"/>
      <c r="E2" s="665"/>
      <c r="F2" s="665"/>
      <c r="G2" s="665"/>
      <c r="H2" s="665"/>
    </row>
    <row r="3" spans="1:8" ht="4.5" customHeight="1" x14ac:dyDescent="0.2">
      <c r="B3" s="122"/>
      <c r="C3" s="122"/>
      <c r="D3" s="122"/>
      <c r="E3" s="122"/>
      <c r="F3" s="123"/>
      <c r="G3" s="124"/>
    </row>
    <row r="4" spans="1:8" x14ac:dyDescent="0.2">
      <c r="C4" s="125" t="s">
        <v>0</v>
      </c>
      <c r="D4" s="126">
        <f>+'Dev Cost Budget %(A)'!C4</f>
        <v>0</v>
      </c>
      <c r="E4" s="127"/>
      <c r="F4" s="128"/>
      <c r="G4" s="129" t="s">
        <v>280</v>
      </c>
      <c r="H4" s="130"/>
    </row>
    <row r="5" spans="1:8" ht="3.75" customHeight="1" x14ac:dyDescent="0.2">
      <c r="B5" s="131"/>
      <c r="C5" s="123"/>
      <c r="D5" s="122"/>
      <c r="E5" s="122"/>
      <c r="F5" s="123"/>
      <c r="G5" s="132"/>
      <c r="H5" s="133"/>
    </row>
    <row r="6" spans="1:8" x14ac:dyDescent="0.2">
      <c r="C6" s="125" t="s">
        <v>70</v>
      </c>
      <c r="D6" s="244"/>
      <c r="E6" s="134" t="s">
        <v>71</v>
      </c>
      <c r="F6" s="243"/>
      <c r="G6" s="218" t="s">
        <v>72</v>
      </c>
      <c r="H6" s="135"/>
    </row>
    <row r="7" spans="1:8" ht="4.5" customHeight="1" x14ac:dyDescent="0.2">
      <c r="B7" s="122" t="s">
        <v>17</v>
      </c>
      <c r="C7" s="124"/>
      <c r="D7" s="122"/>
      <c r="E7" s="122"/>
      <c r="F7" s="123"/>
      <c r="G7" s="132"/>
      <c r="H7" s="133"/>
    </row>
    <row r="8" spans="1:8" ht="29.25" customHeight="1" x14ac:dyDescent="0.2">
      <c r="B8" s="136"/>
      <c r="C8" s="137" t="s">
        <v>73</v>
      </c>
      <c r="D8" s="224" t="s">
        <v>249</v>
      </c>
      <c r="E8" s="217" t="s">
        <v>74</v>
      </c>
      <c r="F8" s="217" t="s">
        <v>75</v>
      </c>
      <c r="G8" s="217" t="s">
        <v>275</v>
      </c>
      <c r="H8" s="217" t="s">
        <v>276</v>
      </c>
    </row>
    <row r="9" spans="1:8" x14ac:dyDescent="0.2">
      <c r="A9" s="239" t="s">
        <v>258</v>
      </c>
      <c r="B9" s="471" t="s">
        <v>10</v>
      </c>
      <c r="C9" s="472"/>
      <c r="D9" s="152"/>
      <c r="E9" s="138"/>
      <c r="F9" s="138"/>
      <c r="G9" s="139"/>
      <c r="H9" s="140"/>
    </row>
    <row r="10" spans="1:8" x14ac:dyDescent="0.2">
      <c r="A10" s="239" t="s">
        <v>259</v>
      </c>
      <c r="B10" s="473" t="s">
        <v>82</v>
      </c>
      <c r="C10" s="474"/>
      <c r="D10" s="143"/>
      <c r="E10" s="144"/>
      <c r="F10" s="144"/>
      <c r="G10" s="144"/>
      <c r="H10" s="145"/>
    </row>
    <row r="11" spans="1:8" x14ac:dyDescent="0.2">
      <c r="A11" s="240" t="s">
        <v>260</v>
      </c>
      <c r="B11" s="475" t="s">
        <v>265</v>
      </c>
      <c r="C11" s="476"/>
      <c r="D11" s="230"/>
      <c r="E11" s="144"/>
      <c r="F11" s="144"/>
      <c r="G11" s="144"/>
      <c r="H11" s="145"/>
    </row>
    <row r="12" spans="1:8" x14ac:dyDescent="0.2">
      <c r="A12" s="241"/>
      <c r="B12" s="473"/>
      <c r="C12" s="474" t="s">
        <v>83</v>
      </c>
      <c r="D12" s="230"/>
      <c r="E12" s="144"/>
      <c r="F12" s="144"/>
      <c r="G12" s="144"/>
      <c r="H12" s="144"/>
    </row>
    <row r="13" spans="1:8" x14ac:dyDescent="0.2">
      <c r="A13" s="241"/>
      <c r="B13" s="473"/>
      <c r="C13" s="474" t="s">
        <v>84</v>
      </c>
      <c r="D13" s="230"/>
      <c r="E13" s="144"/>
      <c r="F13" s="144"/>
      <c r="G13" s="144"/>
      <c r="H13" s="144"/>
    </row>
    <row r="14" spans="1:8" x14ac:dyDescent="0.2">
      <c r="A14" s="241"/>
      <c r="B14" s="473"/>
      <c r="C14" s="474" t="s">
        <v>85</v>
      </c>
      <c r="D14" s="230"/>
      <c r="E14" s="144"/>
      <c r="F14" s="144"/>
      <c r="G14" s="144"/>
      <c r="H14" s="144"/>
    </row>
    <row r="15" spans="1:8" x14ac:dyDescent="0.2">
      <c r="A15" s="241"/>
      <c r="B15" s="473"/>
      <c r="C15" s="474" t="s">
        <v>86</v>
      </c>
      <c r="D15" s="230"/>
      <c r="E15" s="144"/>
      <c r="F15" s="144"/>
      <c r="G15" s="144"/>
      <c r="H15" s="144"/>
    </row>
    <row r="16" spans="1:8" x14ac:dyDescent="0.2">
      <c r="A16" s="241"/>
      <c r="B16" s="473"/>
      <c r="C16" s="474" t="s">
        <v>87</v>
      </c>
      <c r="D16" s="230"/>
      <c r="E16" s="144"/>
      <c r="F16" s="144"/>
      <c r="G16" s="144"/>
      <c r="H16" s="144"/>
    </row>
    <row r="17" spans="1:8" x14ac:dyDescent="0.2">
      <c r="A17" s="241"/>
      <c r="B17" s="473"/>
      <c r="C17" s="474" t="s">
        <v>88</v>
      </c>
      <c r="D17" s="230"/>
      <c r="E17" s="144"/>
      <c r="F17" s="144"/>
      <c r="G17" s="144"/>
      <c r="H17" s="144"/>
    </row>
    <row r="18" spans="1:8" ht="15.75" thickBot="1" x14ac:dyDescent="0.25">
      <c r="A18" s="242"/>
      <c r="B18" s="473"/>
      <c r="C18" s="477" t="s">
        <v>396</v>
      </c>
      <c r="D18" s="362">
        <f>SUM(D12:D17)</f>
        <v>0</v>
      </c>
      <c r="E18" s="361">
        <f>SUM(E12:E17)</f>
        <v>0</v>
      </c>
      <c r="F18" s="361">
        <f>SUM(F12:F17)</f>
        <v>0</v>
      </c>
      <c r="G18" s="484">
        <f>SUM(G12:G17)</f>
        <v>0</v>
      </c>
      <c r="H18" s="362">
        <f>SUM(H12:H17)</f>
        <v>0</v>
      </c>
    </row>
    <row r="19" spans="1:8" ht="15.75" thickTop="1" x14ac:dyDescent="0.2">
      <c r="A19" s="240" t="s">
        <v>261</v>
      </c>
      <c r="B19" s="478" t="s">
        <v>182</v>
      </c>
      <c r="C19" s="479"/>
      <c r="D19" s="228"/>
      <c r="E19" s="229"/>
      <c r="F19" s="229"/>
      <c r="G19" s="229"/>
      <c r="H19" s="229"/>
    </row>
    <row r="20" spans="1:8" x14ac:dyDescent="0.2">
      <c r="A20" s="241"/>
      <c r="B20" s="474"/>
      <c r="C20" s="474" t="s">
        <v>76</v>
      </c>
      <c r="D20" s="226"/>
      <c r="E20" s="227"/>
      <c r="F20" s="227"/>
      <c r="G20" s="227"/>
      <c r="H20" s="227"/>
    </row>
    <row r="21" spans="1:8" x14ac:dyDescent="0.2">
      <c r="A21" s="241"/>
      <c r="B21" s="474"/>
      <c r="C21" s="474" t="s">
        <v>77</v>
      </c>
      <c r="D21" s="152"/>
      <c r="E21" s="146"/>
      <c r="F21" s="146"/>
      <c r="G21" s="146"/>
      <c r="H21" s="146"/>
    </row>
    <row r="22" spans="1:8" x14ac:dyDescent="0.2">
      <c r="A22" s="241"/>
      <c r="B22" s="474"/>
      <c r="C22" s="474" t="s">
        <v>78</v>
      </c>
      <c r="D22" s="152"/>
      <c r="E22" s="146"/>
      <c r="F22" s="146"/>
      <c r="G22" s="146"/>
      <c r="H22" s="146"/>
    </row>
    <row r="23" spans="1:8" x14ac:dyDescent="0.2">
      <c r="A23" s="241"/>
      <c r="B23" s="474"/>
      <c r="C23" s="474" t="s">
        <v>250</v>
      </c>
      <c r="D23" s="152"/>
      <c r="E23" s="146"/>
      <c r="F23" s="146"/>
      <c r="G23" s="146"/>
      <c r="H23" s="146"/>
    </row>
    <row r="24" spans="1:8" x14ac:dyDescent="0.2">
      <c r="A24" s="241"/>
      <c r="B24" s="474"/>
      <c r="C24" s="474" t="s">
        <v>251</v>
      </c>
      <c r="D24" s="152"/>
      <c r="E24" s="146"/>
      <c r="F24" s="146"/>
      <c r="G24" s="146"/>
      <c r="H24" s="146"/>
    </row>
    <row r="25" spans="1:8" x14ac:dyDescent="0.2">
      <c r="A25" s="241"/>
      <c r="B25" s="474"/>
      <c r="C25" s="474" t="s">
        <v>252</v>
      </c>
      <c r="D25" s="152"/>
      <c r="E25" s="146"/>
      <c r="F25" s="146"/>
      <c r="G25" s="146"/>
      <c r="H25" s="146"/>
    </row>
    <row r="26" spans="1:8" x14ac:dyDescent="0.2">
      <c r="A26" s="241"/>
      <c r="B26" s="474"/>
      <c r="C26" s="474" t="s">
        <v>253</v>
      </c>
      <c r="D26" s="152"/>
      <c r="E26" s="146"/>
      <c r="F26" s="146"/>
      <c r="G26" s="146"/>
      <c r="H26" s="146"/>
    </row>
    <row r="27" spans="1:8" x14ac:dyDescent="0.2">
      <c r="A27" s="241"/>
      <c r="B27" s="474"/>
      <c r="C27" s="474" t="s">
        <v>79</v>
      </c>
      <c r="D27" s="152"/>
      <c r="E27" s="146"/>
      <c r="F27" s="146"/>
      <c r="G27" s="146"/>
      <c r="H27" s="146"/>
    </row>
    <row r="28" spans="1:8" x14ac:dyDescent="0.2">
      <c r="A28" s="241"/>
      <c r="B28" s="474"/>
      <c r="C28" s="474" t="s">
        <v>254</v>
      </c>
      <c r="D28" s="152"/>
      <c r="E28" s="146"/>
      <c r="F28" s="146"/>
      <c r="G28" s="146"/>
      <c r="H28" s="146"/>
    </row>
    <row r="29" spans="1:8" x14ac:dyDescent="0.2">
      <c r="A29" s="241"/>
      <c r="B29" s="474"/>
      <c r="C29" s="474" t="s">
        <v>255</v>
      </c>
      <c r="D29" s="152"/>
      <c r="E29" s="146"/>
      <c r="F29" s="146"/>
      <c r="G29" s="146"/>
      <c r="H29" s="146"/>
    </row>
    <row r="30" spans="1:8" x14ac:dyDescent="0.2">
      <c r="A30" s="241"/>
      <c r="B30" s="474"/>
      <c r="C30" s="474" t="s">
        <v>80</v>
      </c>
      <c r="D30" s="152"/>
      <c r="E30" s="146"/>
      <c r="F30" s="146"/>
      <c r="G30" s="146"/>
      <c r="H30" s="146"/>
    </row>
    <row r="31" spans="1:8" x14ac:dyDescent="0.2">
      <c r="A31" s="241"/>
      <c r="B31" s="474"/>
      <c r="C31" s="474" t="s">
        <v>256</v>
      </c>
      <c r="D31" s="152"/>
      <c r="E31" s="146"/>
      <c r="F31" s="146"/>
      <c r="G31" s="146"/>
      <c r="H31" s="146"/>
    </row>
    <row r="32" spans="1:8" x14ac:dyDescent="0.2">
      <c r="A32" s="241"/>
      <c r="B32" s="474"/>
      <c r="C32" s="474" t="s">
        <v>257</v>
      </c>
      <c r="D32" s="152"/>
      <c r="E32" s="146"/>
      <c r="F32" s="146"/>
      <c r="G32" s="146"/>
      <c r="H32" s="146"/>
    </row>
    <row r="33" spans="1:8" x14ac:dyDescent="0.2">
      <c r="A33" s="241"/>
      <c r="B33" s="474"/>
      <c r="C33" s="474" t="s">
        <v>81</v>
      </c>
      <c r="D33" s="152"/>
      <c r="E33" s="146"/>
      <c r="F33" s="146"/>
      <c r="G33" s="146"/>
      <c r="H33" s="146"/>
    </row>
    <row r="34" spans="1:8" ht="15.75" thickBot="1" x14ac:dyDescent="0.25">
      <c r="A34" s="242"/>
      <c r="B34" s="480"/>
      <c r="C34" s="479" t="s">
        <v>397</v>
      </c>
      <c r="D34" s="361">
        <f>SUM(D20:D33)</f>
        <v>0</v>
      </c>
      <c r="E34" s="361">
        <f>SUM(E20:E33)</f>
        <v>0</v>
      </c>
      <c r="F34" s="361">
        <f>SUM(F20:F33)</f>
        <v>0</v>
      </c>
      <c r="G34" s="361">
        <f>SUM(G20:G33)</f>
        <v>0</v>
      </c>
      <c r="H34" s="361">
        <f>SUM(H20:H33)</f>
        <v>0</v>
      </c>
    </row>
    <row r="35" spans="1:8" ht="15.75" thickTop="1" x14ac:dyDescent="0.2">
      <c r="A35" s="240" t="s">
        <v>262</v>
      </c>
      <c r="B35" s="473" t="s">
        <v>180</v>
      </c>
      <c r="C35" s="474"/>
      <c r="D35" s="143"/>
      <c r="E35" s="144"/>
      <c r="F35" s="144"/>
      <c r="G35" s="144"/>
      <c r="H35" s="144"/>
    </row>
    <row r="36" spans="1:8" x14ac:dyDescent="0.2">
      <c r="A36" s="241"/>
      <c r="B36" s="474"/>
      <c r="C36" s="474"/>
      <c r="D36" s="152"/>
      <c r="E36" s="146"/>
      <c r="F36" s="146"/>
      <c r="G36" s="144"/>
      <c r="H36" s="144"/>
    </row>
    <row r="37" spans="1:8" x14ac:dyDescent="0.2">
      <c r="A37" s="241"/>
      <c r="B37" s="474"/>
      <c r="C37" s="474"/>
      <c r="D37" s="152"/>
      <c r="E37" s="146"/>
      <c r="F37" s="146"/>
      <c r="G37" s="144"/>
      <c r="H37" s="144"/>
    </row>
    <row r="38" spans="1:8" x14ac:dyDescent="0.2">
      <c r="A38" s="241"/>
      <c r="B38" s="474"/>
      <c r="C38" s="474"/>
      <c r="D38" s="152"/>
      <c r="E38" s="146"/>
      <c r="F38" s="146"/>
      <c r="G38" s="144"/>
      <c r="H38" s="144"/>
    </row>
    <row r="39" spans="1:8" ht="15.75" thickBot="1" x14ac:dyDescent="0.25">
      <c r="A39" s="242"/>
      <c r="B39" s="481"/>
      <c r="C39" s="479" t="s">
        <v>181</v>
      </c>
      <c r="D39" s="361">
        <f>SUM(D36:D38)</f>
        <v>0</v>
      </c>
      <c r="E39" s="361">
        <f>SUM(E36:E38)</f>
        <v>0</v>
      </c>
      <c r="F39" s="361">
        <f>SUM(F36:F38)</f>
        <v>0</v>
      </c>
      <c r="G39" s="484">
        <f>SUM(G36:G38)</f>
        <v>0</v>
      </c>
      <c r="H39" s="484">
        <f>SUM(H36:H38)</f>
        <v>0</v>
      </c>
    </row>
    <row r="40" spans="1:8" ht="15.75" thickTop="1" x14ac:dyDescent="0.2">
      <c r="A40" s="240" t="s">
        <v>263</v>
      </c>
      <c r="B40" s="141" t="s">
        <v>179</v>
      </c>
      <c r="C40" s="142"/>
      <c r="D40" s="143"/>
      <c r="E40" s="144"/>
      <c r="F40" s="144"/>
      <c r="G40" s="225"/>
      <c r="H40" s="225"/>
    </row>
    <row r="41" spans="1:8" x14ac:dyDescent="0.2">
      <c r="A41" s="241"/>
      <c r="B41" s="56"/>
      <c r="C41" s="403" t="s">
        <v>422</v>
      </c>
      <c r="D41" s="152"/>
      <c r="E41" s="146"/>
      <c r="F41" s="146"/>
      <c r="G41" s="146"/>
      <c r="H41" s="146"/>
    </row>
    <row r="42" spans="1:8" x14ac:dyDescent="0.2">
      <c r="A42" s="241"/>
      <c r="B42" s="56"/>
      <c r="C42" s="403" t="s">
        <v>423</v>
      </c>
      <c r="D42" s="152"/>
      <c r="E42" s="146"/>
      <c r="F42" s="146"/>
      <c r="G42" s="146"/>
      <c r="H42" s="146"/>
    </row>
    <row r="43" spans="1:8" x14ac:dyDescent="0.2">
      <c r="A43" s="241"/>
      <c r="B43" s="56"/>
      <c r="C43" s="56"/>
      <c r="D43" s="152"/>
      <c r="E43" s="146"/>
      <c r="F43" s="146"/>
      <c r="G43" s="146"/>
      <c r="H43" s="146"/>
    </row>
    <row r="44" spans="1:8" ht="15.75" thickBot="1" x14ac:dyDescent="0.25">
      <c r="A44" s="242"/>
      <c r="B44" s="147"/>
      <c r="C44" s="219" t="s">
        <v>398</v>
      </c>
      <c r="D44" s="361">
        <f>SUM(D41:D43)</f>
        <v>0</v>
      </c>
      <c r="E44" s="361">
        <f>SUM(E41:E43)</f>
        <v>0</v>
      </c>
      <c r="F44" s="361">
        <f>SUM(F41:F43)</f>
        <v>0</v>
      </c>
      <c r="G44" s="361">
        <f>SUM(G41:G43)</f>
        <v>0</v>
      </c>
      <c r="H44" s="361">
        <f>SUM(H41:H43)</f>
        <v>0</v>
      </c>
    </row>
    <row r="45" spans="1:8" ht="18.75" customHeight="1" thickTop="1" thickBot="1" x14ac:dyDescent="0.25">
      <c r="A45" s="239" t="s">
        <v>264</v>
      </c>
      <c r="B45" s="483" t="s">
        <v>89</v>
      </c>
      <c r="C45" s="482"/>
      <c r="D45" s="363">
        <f>+D9+D10+D18+D34+D39+D44</f>
        <v>0</v>
      </c>
      <c r="E45" s="363">
        <f>+E9+E10+E18+E34+E39+E44</f>
        <v>0</v>
      </c>
      <c r="F45" s="363">
        <f>+F9+F10+F18+F34+F39+F44</f>
        <v>0</v>
      </c>
      <c r="G45" s="363">
        <f>+G9+G10+G18+G34+G39+G44</f>
        <v>0</v>
      </c>
      <c r="H45" s="363">
        <f>+H9+H10+H18+H34+H39+H44</f>
        <v>0</v>
      </c>
    </row>
    <row r="46" spans="1:8" x14ac:dyDescent="0.2">
      <c r="A46" s="62"/>
      <c r="B46" s="234" t="s">
        <v>267</v>
      </c>
      <c r="C46" s="148"/>
      <c r="D46" s="124"/>
      <c r="E46" s="149"/>
      <c r="F46" s="124"/>
      <c r="G46" s="124"/>
    </row>
    <row r="47" spans="1:8" ht="33" customHeight="1" x14ac:dyDescent="0.2">
      <c r="A47" s="62"/>
      <c r="B47" s="201" t="s">
        <v>266</v>
      </c>
      <c r="C47" s="150"/>
      <c r="D47" s="151"/>
      <c r="E47" s="151"/>
      <c r="F47" s="233" t="s">
        <v>102</v>
      </c>
      <c r="G47" s="231"/>
      <c r="H47" s="232"/>
    </row>
    <row r="48" spans="1:8" x14ac:dyDescent="0.2">
      <c r="A48" s="62"/>
      <c r="D48" s="151"/>
      <c r="E48" s="151"/>
      <c r="F48" s="151"/>
      <c r="G48" s="151"/>
      <c r="H48" s="151"/>
    </row>
    <row r="49" spans="1:7" x14ac:dyDescent="0.2">
      <c r="A49" s="62"/>
      <c r="B49" s="148"/>
      <c r="C49" s="148"/>
      <c r="D49" s="124"/>
      <c r="E49" s="124"/>
      <c r="F49" s="124"/>
      <c r="G49" s="124"/>
    </row>
    <row r="50" spans="1:7" x14ac:dyDescent="0.2">
      <c r="A50" s="62"/>
      <c r="B50" s="80"/>
      <c r="C50" s="80"/>
    </row>
    <row r="51" spans="1:7" x14ac:dyDescent="0.2">
      <c r="B51" s="80"/>
      <c r="C51" s="80"/>
    </row>
    <row r="52" spans="1:7" x14ac:dyDescent="0.2">
      <c r="B52" s="80"/>
      <c r="C52" s="80"/>
    </row>
    <row r="53" spans="1:7" x14ac:dyDescent="0.2">
      <c r="B53" s="80"/>
      <c r="C53" s="80"/>
    </row>
    <row r="54" spans="1:7" x14ac:dyDescent="0.2">
      <c r="B54" s="80"/>
      <c r="C54" s="80"/>
    </row>
    <row r="55" spans="1:7" x14ac:dyDescent="0.2">
      <c r="B55" s="80"/>
      <c r="C55" s="80"/>
    </row>
    <row r="56" spans="1:7" x14ac:dyDescent="0.2">
      <c r="B56" s="80"/>
      <c r="C56" s="80"/>
    </row>
    <row r="57" spans="1:7" x14ac:dyDescent="0.2">
      <c r="B57" s="80"/>
      <c r="C57" s="80"/>
    </row>
    <row r="58" spans="1:7" x14ac:dyDescent="0.2">
      <c r="B58" s="80"/>
      <c r="C58" s="80"/>
    </row>
    <row r="59" spans="1:7" x14ac:dyDescent="0.2">
      <c r="B59" s="80"/>
      <c r="C59" s="80"/>
    </row>
    <row r="60" spans="1:7" x14ac:dyDescent="0.2">
      <c r="B60" s="80"/>
      <c r="C60" s="80"/>
    </row>
    <row r="61" spans="1:7" x14ac:dyDescent="0.2">
      <c r="B61" s="80"/>
      <c r="C61" s="80"/>
    </row>
    <row r="62" spans="1:7" x14ac:dyDescent="0.2">
      <c r="B62" s="80"/>
      <c r="C62" s="80"/>
    </row>
    <row r="63" spans="1:7" x14ac:dyDescent="0.2">
      <c r="B63" s="80"/>
      <c r="C63" s="80"/>
    </row>
    <row r="64" spans="1:7" x14ac:dyDescent="0.2">
      <c r="B64" s="80"/>
      <c r="C64" s="80"/>
    </row>
    <row r="65" spans="2:3" x14ac:dyDescent="0.2">
      <c r="B65" s="80"/>
      <c r="C65" s="80"/>
    </row>
    <row r="66" spans="2:3" x14ac:dyDescent="0.2">
      <c r="B66" s="80"/>
      <c r="C66" s="80"/>
    </row>
    <row r="67" spans="2:3" x14ac:dyDescent="0.2">
      <c r="B67" s="80"/>
      <c r="C67" s="80"/>
    </row>
    <row r="68" spans="2:3" x14ac:dyDescent="0.2">
      <c r="B68" s="80"/>
      <c r="C68" s="80"/>
    </row>
    <row r="69" spans="2:3" x14ac:dyDescent="0.2">
      <c r="B69" s="80"/>
      <c r="C69" s="80"/>
    </row>
    <row r="70" spans="2:3" x14ac:dyDescent="0.2">
      <c r="B70" s="80"/>
      <c r="C70" s="80"/>
    </row>
    <row r="71" spans="2:3" x14ac:dyDescent="0.2">
      <c r="B71" s="80"/>
      <c r="C71" s="80"/>
    </row>
  </sheetData>
  <mergeCells count="2">
    <mergeCell ref="A1:H1"/>
    <mergeCell ref="A2:H2"/>
  </mergeCells>
  <phoneticPr fontId="0" type="noConversion"/>
  <printOptions horizontalCentered="1"/>
  <pageMargins left="0.5" right="0.5" top="0.5" bottom="0.24" header="0.5" footer="0.5"/>
  <pageSetup scale="85" orientation="portrait" horizontalDpi="1200" verticalDpi="1200" r:id="rId1"/>
  <headerFooter alignWithMargins="0"/>
  <ignoredErrors>
    <ignoredError sqref="D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DW207"/>
  <sheetViews>
    <sheetView view="pageLayout" zoomScaleNormal="75" workbookViewId="0">
      <selection activeCell="J16" sqref="J16"/>
    </sheetView>
  </sheetViews>
  <sheetFormatPr defaultRowHeight="15" x14ac:dyDescent="0.2"/>
  <cols>
    <col min="1" max="1" width="4.109375" style="25" customWidth="1"/>
    <col min="2" max="3" width="2.6640625" style="25" customWidth="1"/>
    <col min="4" max="5" width="8.88671875" style="25"/>
    <col min="6" max="6" width="10.21875" style="25" customWidth="1"/>
    <col min="7" max="7" width="12.88671875" style="25" customWidth="1"/>
    <col min="8" max="8" width="6.109375" style="25" customWidth="1"/>
    <col min="9" max="9" width="16.33203125" style="25" customWidth="1"/>
    <col min="10" max="10" width="11.77734375" style="25" customWidth="1"/>
    <col min="11" max="11" width="10.5546875" style="25" customWidth="1"/>
    <col min="12" max="16384" width="8.88671875" style="25"/>
  </cols>
  <sheetData>
    <row r="1" spans="2:127" x14ac:dyDescent="0.2">
      <c r="B1" s="485" t="s">
        <v>452</v>
      </c>
      <c r="C1" s="154"/>
      <c r="D1" s="154"/>
      <c r="E1" s="154"/>
      <c r="F1" s="154"/>
      <c r="G1" s="154"/>
      <c r="H1" s="154"/>
      <c r="I1" s="123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</row>
    <row r="2" spans="2:127" x14ac:dyDescent="0.2">
      <c r="B2" s="153" t="s">
        <v>90</v>
      </c>
      <c r="C2" s="154"/>
      <c r="D2" s="154"/>
      <c r="E2" s="154"/>
      <c r="F2" s="154"/>
      <c r="G2" s="154"/>
      <c r="H2" s="154"/>
      <c r="I2" s="123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</row>
    <row r="3" spans="2:127" ht="24" customHeight="1" x14ac:dyDescent="0.2">
      <c r="C3" s="154"/>
      <c r="D3" s="376" t="s">
        <v>0</v>
      </c>
      <c r="E3" s="666">
        <f>'Sources of Funds (A-1)'!B4</f>
        <v>0</v>
      </c>
      <c r="F3" s="666"/>
      <c r="G3" s="666"/>
      <c r="H3" s="375" t="s">
        <v>1</v>
      </c>
      <c r="I3" s="486">
        <f>'Sources of Funds (A-1)'!I4</f>
        <v>0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</row>
    <row r="4" spans="2:127" ht="15.75" thickBot="1" x14ac:dyDescent="0.25">
      <c r="B4" s="155"/>
      <c r="C4" s="154"/>
      <c r="D4" s="154"/>
      <c r="E4" s="154"/>
      <c r="F4" s="154"/>
      <c r="G4" s="154"/>
      <c r="H4" s="246"/>
      <c r="I4" s="123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</row>
    <row r="5" spans="2:127" ht="27.75" customHeight="1" thickBot="1" x14ac:dyDescent="0.25">
      <c r="B5" s="156"/>
      <c r="C5" s="157"/>
      <c r="D5" s="158" t="s">
        <v>91</v>
      </c>
      <c r="E5" s="157"/>
      <c r="F5" s="157"/>
      <c r="G5" s="159" t="s">
        <v>92</v>
      </c>
      <c r="H5" s="251" t="s">
        <v>281</v>
      </c>
      <c r="I5" s="300" t="s">
        <v>337</v>
      </c>
      <c r="J5" s="62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</row>
    <row r="6" spans="2:127" ht="18" customHeight="1" thickTop="1" x14ac:dyDescent="0.25">
      <c r="B6" s="8" t="s">
        <v>93</v>
      </c>
      <c r="C6" s="9"/>
      <c r="D6" s="9"/>
      <c r="E6" s="9"/>
      <c r="F6" s="9"/>
      <c r="G6" s="160"/>
      <c r="H6" s="248"/>
      <c r="I6" s="299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</row>
    <row r="7" spans="2:127" ht="18" customHeight="1" x14ac:dyDescent="0.2">
      <c r="B7" s="161"/>
      <c r="C7" s="9" t="s">
        <v>94</v>
      </c>
      <c r="D7" s="9"/>
      <c r="E7" s="9"/>
      <c r="F7" s="9"/>
      <c r="G7" s="162"/>
      <c r="H7" s="249"/>
      <c r="I7" s="297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</row>
    <row r="8" spans="2:127" ht="18" customHeight="1" x14ac:dyDescent="0.2">
      <c r="B8" s="161"/>
      <c r="C8" s="9" t="s">
        <v>338</v>
      </c>
      <c r="D8" s="9"/>
      <c r="E8" s="9"/>
      <c r="F8" s="9"/>
      <c r="G8" s="162"/>
      <c r="H8" s="249"/>
      <c r="I8" s="297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</row>
    <row r="9" spans="2:127" ht="18" customHeight="1" x14ac:dyDescent="0.2">
      <c r="B9" s="161"/>
      <c r="C9" s="9" t="s">
        <v>95</v>
      </c>
      <c r="D9" s="9"/>
      <c r="E9" s="9"/>
      <c r="F9" s="9"/>
      <c r="G9" s="162"/>
      <c r="H9" s="249"/>
      <c r="I9" s="297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</row>
    <row r="10" spans="2:127" ht="18" customHeight="1" x14ac:dyDescent="0.2">
      <c r="B10" s="163"/>
      <c r="C10" s="164" t="s">
        <v>96</v>
      </c>
      <c r="D10" s="164"/>
      <c r="E10" s="164"/>
      <c r="F10" s="164"/>
      <c r="G10" s="162"/>
      <c r="H10" s="249"/>
      <c r="I10" s="297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</row>
    <row r="11" spans="2:127" ht="18" customHeight="1" x14ac:dyDescent="0.25">
      <c r="B11" s="8" t="s">
        <v>351</v>
      </c>
      <c r="C11" s="9"/>
      <c r="D11" s="9"/>
      <c r="E11" s="9"/>
      <c r="F11" s="9"/>
      <c r="G11" s="165"/>
      <c r="H11" s="250"/>
      <c r="I11" s="297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</row>
    <row r="12" spans="2:127" ht="18" customHeight="1" x14ac:dyDescent="0.2">
      <c r="B12" s="161"/>
      <c r="C12" s="10" t="s">
        <v>97</v>
      </c>
      <c r="D12" s="9"/>
      <c r="E12" s="9"/>
      <c r="F12" s="9"/>
      <c r="G12" s="165"/>
      <c r="H12" s="250"/>
      <c r="I12" s="297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</row>
    <row r="13" spans="2:127" ht="18" customHeight="1" x14ac:dyDescent="0.2">
      <c r="B13" s="161"/>
      <c r="C13" s="9"/>
      <c r="D13" s="9" t="s">
        <v>106</v>
      </c>
      <c r="E13" s="9"/>
      <c r="F13" s="9"/>
      <c r="G13" s="162"/>
      <c r="H13" s="249"/>
      <c r="I13" s="297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</row>
    <row r="14" spans="2:127" ht="18" customHeight="1" x14ac:dyDescent="0.2">
      <c r="B14" s="161"/>
      <c r="C14" s="9"/>
      <c r="D14" s="9" t="s">
        <v>340</v>
      </c>
      <c r="E14" s="9"/>
      <c r="F14" s="9"/>
      <c r="G14" s="162"/>
      <c r="H14" s="249"/>
      <c r="I14" s="297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</row>
    <row r="15" spans="2:127" ht="18" customHeight="1" x14ac:dyDescent="0.2">
      <c r="B15" s="161"/>
      <c r="C15" s="9"/>
      <c r="D15" s="9" t="s">
        <v>98</v>
      </c>
      <c r="E15" s="9"/>
      <c r="F15" s="9"/>
      <c r="G15" s="162"/>
      <c r="H15" s="249"/>
      <c r="I15" s="297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</row>
    <row r="16" spans="2:127" ht="18" customHeight="1" x14ac:dyDescent="0.2">
      <c r="B16" s="161"/>
      <c r="C16" s="10" t="s">
        <v>99</v>
      </c>
      <c r="D16" s="9"/>
      <c r="E16" s="9"/>
      <c r="F16" s="9"/>
      <c r="G16" s="165"/>
      <c r="H16" s="250"/>
      <c r="I16" s="297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</row>
    <row r="17" spans="2:127" ht="18" customHeight="1" x14ac:dyDescent="0.2">
      <c r="B17" s="161"/>
      <c r="C17" s="9"/>
      <c r="D17" s="9" t="s">
        <v>106</v>
      </c>
      <c r="E17" s="9"/>
      <c r="F17" s="9"/>
      <c r="G17" s="162"/>
      <c r="H17" s="249"/>
      <c r="I17" s="297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</row>
    <row r="18" spans="2:127" ht="18" customHeight="1" x14ac:dyDescent="0.2">
      <c r="B18" s="161"/>
      <c r="C18" s="9"/>
      <c r="D18" s="9" t="s">
        <v>340</v>
      </c>
      <c r="E18" s="9"/>
      <c r="F18" s="9"/>
      <c r="G18" s="162"/>
      <c r="H18" s="249"/>
      <c r="I18" s="30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</row>
    <row r="19" spans="2:127" ht="18" customHeight="1" x14ac:dyDescent="0.2">
      <c r="B19" s="161"/>
      <c r="C19" s="9"/>
      <c r="D19" s="9" t="s">
        <v>98</v>
      </c>
      <c r="E19" s="9"/>
      <c r="F19" s="9"/>
      <c r="G19" s="162"/>
      <c r="H19" s="249"/>
      <c r="I19" s="305"/>
      <c r="J19" s="301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</row>
    <row r="20" spans="2:127" ht="18" customHeight="1" x14ac:dyDescent="0.2">
      <c r="B20" s="161"/>
      <c r="C20" s="10" t="s">
        <v>100</v>
      </c>
      <c r="D20" s="9"/>
      <c r="E20" s="9"/>
      <c r="F20" s="9"/>
      <c r="G20" s="165"/>
      <c r="H20" s="250"/>
      <c r="I20" s="487"/>
      <c r="J20" s="302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</row>
    <row r="21" spans="2:127" ht="18" customHeight="1" x14ac:dyDescent="0.2">
      <c r="B21" s="161"/>
      <c r="C21" s="9"/>
      <c r="D21" s="9" t="s">
        <v>341</v>
      </c>
      <c r="E21" s="9"/>
      <c r="F21" s="9"/>
      <c r="G21" s="162"/>
      <c r="H21" s="249"/>
      <c r="I21" s="307"/>
      <c r="J21" s="303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</row>
    <row r="22" spans="2:127" ht="18" customHeight="1" x14ac:dyDescent="0.2">
      <c r="B22" s="161"/>
      <c r="C22" s="9"/>
      <c r="D22" s="9" t="s">
        <v>342</v>
      </c>
      <c r="E22" s="9"/>
      <c r="F22" s="9"/>
      <c r="G22" s="162"/>
      <c r="H22" s="249"/>
      <c r="I22" s="307"/>
      <c r="J22" s="303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</row>
    <row r="23" spans="2:127" ht="18" customHeight="1" x14ac:dyDescent="0.2">
      <c r="B23" s="161"/>
      <c r="C23" s="9"/>
      <c r="D23" s="9" t="s">
        <v>103</v>
      </c>
      <c r="E23" s="9"/>
      <c r="F23" s="9"/>
      <c r="G23" s="162"/>
      <c r="H23" s="249"/>
      <c r="I23" s="307"/>
      <c r="J23" s="306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</row>
    <row r="24" spans="2:127" ht="18" customHeight="1" x14ac:dyDescent="0.2">
      <c r="B24" s="161"/>
      <c r="C24" s="10" t="s">
        <v>104</v>
      </c>
      <c r="D24" s="9"/>
      <c r="E24" s="9"/>
      <c r="F24" s="9"/>
      <c r="G24" s="165"/>
      <c r="H24" s="250"/>
      <c r="I24" s="297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</row>
    <row r="25" spans="2:127" ht="18" customHeight="1" x14ac:dyDescent="0.2">
      <c r="B25" s="161"/>
      <c r="C25" s="9"/>
      <c r="D25" s="166" t="s">
        <v>105</v>
      </c>
      <c r="E25" s="167"/>
      <c r="F25" s="164"/>
      <c r="G25" s="162"/>
      <c r="H25" s="249"/>
      <c r="I25" s="297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</row>
    <row r="26" spans="2:127" ht="18" customHeight="1" x14ac:dyDescent="0.2">
      <c r="B26" s="161"/>
      <c r="C26" s="9"/>
      <c r="D26" s="9" t="s">
        <v>106</v>
      </c>
      <c r="E26" s="9"/>
      <c r="F26" s="9"/>
      <c r="G26" s="162"/>
      <c r="H26" s="249"/>
      <c r="I26" s="297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</row>
    <row r="27" spans="2:127" ht="18" customHeight="1" x14ac:dyDescent="0.2">
      <c r="B27" s="161"/>
      <c r="C27" s="9"/>
      <c r="D27" s="9" t="s">
        <v>107</v>
      </c>
      <c r="E27" s="9"/>
      <c r="F27" s="9"/>
      <c r="G27" s="162"/>
      <c r="H27" s="249"/>
      <c r="I27" s="297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</row>
    <row r="28" spans="2:127" ht="18" customHeight="1" x14ac:dyDescent="0.2">
      <c r="B28" s="161"/>
      <c r="C28" s="9"/>
      <c r="D28" s="9" t="s">
        <v>98</v>
      </c>
      <c r="E28" s="9"/>
      <c r="F28" s="9"/>
      <c r="G28" s="162"/>
      <c r="H28" s="249"/>
      <c r="I28" s="297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</row>
    <row r="29" spans="2:127" ht="18" customHeight="1" x14ac:dyDescent="0.2">
      <c r="B29" s="161"/>
      <c r="C29" s="10" t="s">
        <v>104</v>
      </c>
      <c r="D29" s="9"/>
      <c r="E29" s="9"/>
      <c r="F29" s="9"/>
      <c r="G29" s="165"/>
      <c r="H29" s="250"/>
      <c r="I29" s="297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</row>
    <row r="30" spans="2:127" ht="18" customHeight="1" x14ac:dyDescent="0.2">
      <c r="B30" s="161"/>
      <c r="C30" s="9"/>
      <c r="D30" s="166" t="s">
        <v>105</v>
      </c>
      <c r="E30" s="167"/>
      <c r="F30" s="164"/>
      <c r="G30" s="162"/>
      <c r="H30" s="249"/>
      <c r="I30" s="297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</row>
    <row r="31" spans="2:127" ht="18" customHeight="1" x14ac:dyDescent="0.2">
      <c r="B31" s="161"/>
      <c r="C31" s="9"/>
      <c r="D31" s="9" t="s">
        <v>106</v>
      </c>
      <c r="E31" s="9"/>
      <c r="F31" s="9"/>
      <c r="G31" s="162"/>
      <c r="H31" s="249"/>
      <c r="I31" s="297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</row>
    <row r="32" spans="2:127" ht="18" customHeight="1" x14ac:dyDescent="0.2">
      <c r="B32" s="161"/>
      <c r="C32" s="9"/>
      <c r="D32" s="9" t="s">
        <v>107</v>
      </c>
      <c r="E32" s="9"/>
      <c r="F32" s="9"/>
      <c r="G32" s="162"/>
      <c r="H32" s="249"/>
      <c r="I32" s="297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</row>
    <row r="33" spans="2:127" ht="18" customHeight="1" x14ac:dyDescent="0.2">
      <c r="B33" s="163"/>
      <c r="C33" s="164"/>
      <c r="D33" s="164" t="s">
        <v>98</v>
      </c>
      <c r="E33" s="164"/>
      <c r="F33" s="164"/>
      <c r="G33" s="162"/>
      <c r="H33" s="249"/>
      <c r="I33" s="297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</row>
    <row r="34" spans="2:127" ht="18" customHeight="1" x14ac:dyDescent="0.25">
      <c r="B34" s="8" t="s">
        <v>108</v>
      </c>
      <c r="C34" s="9"/>
      <c r="D34" s="9"/>
      <c r="E34" s="9"/>
      <c r="F34" s="9"/>
      <c r="G34" s="162"/>
      <c r="H34" s="249"/>
      <c r="I34" s="297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</row>
    <row r="35" spans="2:127" ht="18" customHeight="1" x14ac:dyDescent="0.25">
      <c r="B35" s="8" t="s">
        <v>350</v>
      </c>
      <c r="C35" s="9"/>
      <c r="D35" s="9"/>
      <c r="E35" s="9"/>
      <c r="F35" s="9"/>
      <c r="G35" s="162"/>
      <c r="H35" s="249"/>
      <c r="I35" s="297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</row>
    <row r="36" spans="2:127" ht="18" customHeight="1" x14ac:dyDescent="0.25">
      <c r="B36" s="295" t="s">
        <v>339</v>
      </c>
      <c r="C36" s="9"/>
      <c r="D36" s="9"/>
      <c r="E36" s="9"/>
      <c r="F36" s="9"/>
      <c r="G36" s="162"/>
      <c r="H36" s="249"/>
      <c r="I36" s="297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</row>
    <row r="37" spans="2:127" ht="18" customHeight="1" x14ac:dyDescent="0.25">
      <c r="B37" s="8" t="s">
        <v>109</v>
      </c>
      <c r="C37" s="9"/>
      <c r="D37" s="9"/>
      <c r="E37" s="9"/>
      <c r="F37" s="9"/>
      <c r="G37" s="162"/>
      <c r="H37" s="249"/>
      <c r="I37" s="297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</row>
    <row r="38" spans="2:127" ht="18" customHeight="1" x14ac:dyDescent="0.25">
      <c r="B38" s="8" t="s">
        <v>110</v>
      </c>
      <c r="C38" s="9"/>
      <c r="D38" s="9"/>
      <c r="E38" s="9"/>
      <c r="F38" s="9"/>
      <c r="G38" s="162"/>
      <c r="H38" s="249"/>
      <c r="I38" s="297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</row>
    <row r="39" spans="2:127" ht="18" customHeight="1" x14ac:dyDescent="0.25">
      <c r="B39" s="295" t="s">
        <v>349</v>
      </c>
      <c r="C39" s="9"/>
      <c r="D39" s="9"/>
      <c r="E39" s="9"/>
      <c r="F39" s="9"/>
      <c r="G39" s="162"/>
      <c r="H39" s="249"/>
      <c r="I39" s="297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</row>
    <row r="40" spans="2:127" ht="18" customHeight="1" x14ac:dyDescent="0.25">
      <c r="B40" s="8" t="s">
        <v>112</v>
      </c>
      <c r="C40" s="9"/>
      <c r="D40" s="9"/>
      <c r="E40" s="9"/>
      <c r="F40" s="9"/>
      <c r="G40" s="162"/>
      <c r="H40" s="249"/>
      <c r="I40" s="297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</row>
    <row r="41" spans="2:127" ht="18" customHeight="1" thickBot="1" x14ac:dyDescent="0.3">
      <c r="B41" s="296" t="s">
        <v>111</v>
      </c>
      <c r="C41" s="168"/>
      <c r="D41" s="168"/>
      <c r="E41" s="168"/>
      <c r="F41" s="168"/>
      <c r="G41" s="169"/>
      <c r="H41" s="247"/>
      <c r="I41" s="298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</row>
    <row r="42" spans="2:127" x14ac:dyDescent="0.2">
      <c r="B42" s="62"/>
      <c r="C42" s="62"/>
      <c r="D42" s="62"/>
      <c r="E42" s="62"/>
      <c r="F42" s="62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</row>
    <row r="43" spans="2:127" x14ac:dyDescent="0.2">
      <c r="B43" s="62"/>
      <c r="C43" s="62"/>
      <c r="D43" s="62"/>
      <c r="E43" s="62"/>
      <c r="F43" s="62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</row>
    <row r="44" spans="2:127" x14ac:dyDescent="0.2">
      <c r="B44" s="62"/>
      <c r="C44" s="62"/>
      <c r="D44" s="62"/>
      <c r="E44" s="62"/>
      <c r="F44" s="62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</row>
    <row r="45" spans="2:127" x14ac:dyDescent="0.2">
      <c r="B45" s="62"/>
      <c r="C45" s="62"/>
      <c r="D45" s="62"/>
      <c r="E45" s="62"/>
      <c r="F45" s="62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</row>
    <row r="46" spans="2:127" x14ac:dyDescent="0.2">
      <c r="B46" s="62"/>
      <c r="C46" s="62"/>
      <c r="D46" s="62"/>
      <c r="E46" s="62"/>
      <c r="F46" s="62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</row>
    <row r="47" spans="2:127" x14ac:dyDescent="0.2">
      <c r="B47" s="62"/>
      <c r="C47" s="62"/>
      <c r="D47" s="62"/>
      <c r="E47" s="62"/>
      <c r="F47" s="62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</row>
    <row r="48" spans="2:127" x14ac:dyDescent="0.2">
      <c r="B48" s="62"/>
      <c r="C48" s="62"/>
      <c r="D48" s="62"/>
      <c r="E48" s="62"/>
      <c r="F48" s="62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</row>
    <row r="49" spans="2:127" x14ac:dyDescent="0.2">
      <c r="B49" s="62"/>
      <c r="C49" s="62"/>
      <c r="D49" s="62"/>
      <c r="E49" s="62"/>
      <c r="F49" s="62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</row>
    <row r="50" spans="2:127" x14ac:dyDescent="0.2">
      <c r="B50" s="62"/>
      <c r="C50" s="62"/>
      <c r="D50" s="62"/>
      <c r="E50" s="62"/>
      <c r="F50" s="62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</row>
    <row r="51" spans="2:127" x14ac:dyDescent="0.2">
      <c r="B51" s="62"/>
      <c r="C51" s="62"/>
      <c r="D51" s="62"/>
      <c r="E51" s="62"/>
      <c r="F51" s="62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</row>
    <row r="52" spans="2:127" x14ac:dyDescent="0.2">
      <c r="B52" s="62"/>
      <c r="C52" s="62"/>
      <c r="D52" s="62"/>
      <c r="E52" s="62"/>
      <c r="F52" s="62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</row>
    <row r="53" spans="2:127" x14ac:dyDescent="0.2">
      <c r="B53" s="62"/>
      <c r="C53" s="62"/>
      <c r="D53" s="62"/>
      <c r="E53" s="62"/>
      <c r="F53" s="62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</row>
    <row r="54" spans="2:127" x14ac:dyDescent="0.2">
      <c r="B54" s="62"/>
      <c r="C54" s="62"/>
      <c r="D54" s="62"/>
      <c r="E54" s="62"/>
      <c r="F54" s="62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</row>
    <row r="55" spans="2:127" x14ac:dyDescent="0.2">
      <c r="B55" s="62"/>
      <c r="C55" s="62"/>
      <c r="D55" s="62"/>
      <c r="E55" s="62"/>
      <c r="F55" s="62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</row>
    <row r="56" spans="2:127" x14ac:dyDescent="0.2">
      <c r="B56" s="62"/>
      <c r="C56" s="62"/>
      <c r="D56" s="62"/>
      <c r="E56" s="62"/>
      <c r="F56" s="62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</row>
    <row r="57" spans="2:127" x14ac:dyDescent="0.2">
      <c r="B57" s="62"/>
      <c r="C57" s="62"/>
      <c r="D57" s="62"/>
      <c r="E57" s="62"/>
      <c r="F57" s="62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</row>
    <row r="58" spans="2:127" x14ac:dyDescent="0.2">
      <c r="B58" s="62"/>
      <c r="C58" s="62"/>
      <c r="D58" s="62"/>
      <c r="E58" s="62"/>
      <c r="F58" s="62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</row>
    <row r="59" spans="2:127" x14ac:dyDescent="0.2">
      <c r="B59" s="62"/>
      <c r="C59" s="62"/>
      <c r="D59" s="62"/>
      <c r="E59" s="62"/>
      <c r="F59" s="62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</row>
    <row r="60" spans="2:127" x14ac:dyDescent="0.2">
      <c r="B60" s="62"/>
      <c r="C60" s="62"/>
      <c r="D60" s="62"/>
      <c r="E60" s="62"/>
      <c r="F60" s="62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</row>
    <row r="61" spans="2:127" x14ac:dyDescent="0.2">
      <c r="B61" s="62"/>
      <c r="C61" s="62"/>
      <c r="D61" s="62"/>
      <c r="E61" s="62"/>
      <c r="F61" s="62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</row>
    <row r="62" spans="2:127" x14ac:dyDescent="0.2">
      <c r="B62" s="62"/>
      <c r="C62" s="62"/>
      <c r="D62" s="62"/>
      <c r="E62" s="62"/>
      <c r="F62" s="62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</row>
    <row r="63" spans="2:127" x14ac:dyDescent="0.2">
      <c r="B63" s="62"/>
      <c r="C63" s="62"/>
      <c r="D63" s="62"/>
      <c r="E63" s="62"/>
      <c r="F63" s="62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</row>
    <row r="64" spans="2:127" x14ac:dyDescent="0.2">
      <c r="B64" s="62"/>
      <c r="C64" s="62"/>
      <c r="D64" s="62"/>
      <c r="E64" s="62"/>
      <c r="F64" s="62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</row>
    <row r="65" spans="2:127" x14ac:dyDescent="0.2">
      <c r="B65" s="62"/>
      <c r="C65" s="62"/>
      <c r="D65" s="62"/>
      <c r="E65" s="62"/>
      <c r="F65" s="62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</row>
    <row r="66" spans="2:127" x14ac:dyDescent="0.2">
      <c r="B66" s="62"/>
      <c r="C66" s="62"/>
      <c r="D66" s="62"/>
      <c r="E66" s="62"/>
      <c r="F66" s="62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</row>
    <row r="67" spans="2:127" x14ac:dyDescent="0.2">
      <c r="B67" s="62"/>
      <c r="C67" s="62"/>
      <c r="D67" s="62"/>
      <c r="E67" s="62"/>
      <c r="F67" s="62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</row>
    <row r="68" spans="2:127" x14ac:dyDescent="0.2">
      <c r="B68" s="62"/>
      <c r="C68" s="62"/>
      <c r="D68" s="62"/>
      <c r="E68" s="62"/>
      <c r="F68" s="62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</row>
    <row r="69" spans="2:127" x14ac:dyDescent="0.2">
      <c r="B69" s="62"/>
      <c r="C69" s="62"/>
      <c r="D69" s="62"/>
      <c r="E69" s="62"/>
      <c r="F69" s="62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</row>
    <row r="70" spans="2:127" x14ac:dyDescent="0.2">
      <c r="B70" s="62"/>
      <c r="C70" s="62"/>
      <c r="D70" s="62"/>
      <c r="E70" s="62"/>
      <c r="F70" s="62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Q70" s="124"/>
      <c r="DR70" s="124"/>
      <c r="DS70" s="124"/>
      <c r="DT70" s="124"/>
      <c r="DU70" s="124"/>
      <c r="DV70" s="124"/>
      <c r="DW70" s="124"/>
    </row>
    <row r="71" spans="2:127" x14ac:dyDescent="0.2">
      <c r="B71" s="62"/>
      <c r="C71" s="62"/>
      <c r="D71" s="62"/>
      <c r="E71" s="62"/>
      <c r="F71" s="62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</row>
    <row r="72" spans="2:127" x14ac:dyDescent="0.2">
      <c r="B72" s="62"/>
      <c r="C72" s="62"/>
      <c r="D72" s="62"/>
      <c r="E72" s="62"/>
      <c r="F72" s="62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</row>
    <row r="73" spans="2:127" x14ac:dyDescent="0.2">
      <c r="B73" s="62"/>
      <c r="C73" s="62"/>
      <c r="D73" s="62"/>
      <c r="E73" s="62"/>
      <c r="F73" s="62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</row>
    <row r="74" spans="2:127" x14ac:dyDescent="0.2">
      <c r="B74" s="62"/>
      <c r="C74" s="62"/>
      <c r="D74" s="62"/>
      <c r="E74" s="62"/>
      <c r="F74" s="62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</row>
    <row r="75" spans="2:127" x14ac:dyDescent="0.2">
      <c r="B75" s="62"/>
      <c r="C75" s="62"/>
      <c r="D75" s="62"/>
      <c r="E75" s="62"/>
      <c r="F75" s="62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</row>
    <row r="76" spans="2:127" x14ac:dyDescent="0.2">
      <c r="B76" s="62"/>
      <c r="C76" s="62"/>
      <c r="D76" s="62"/>
      <c r="E76" s="62"/>
      <c r="F76" s="62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</row>
    <row r="77" spans="2:127" x14ac:dyDescent="0.2">
      <c r="B77" s="62"/>
      <c r="C77" s="62"/>
      <c r="D77" s="62"/>
      <c r="E77" s="62"/>
      <c r="F77" s="62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</row>
    <row r="78" spans="2:127" x14ac:dyDescent="0.2">
      <c r="B78" s="62"/>
      <c r="C78" s="62"/>
      <c r="D78" s="62"/>
      <c r="E78" s="62"/>
      <c r="F78" s="62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</row>
    <row r="79" spans="2:127" x14ac:dyDescent="0.2">
      <c r="B79" s="62"/>
      <c r="C79" s="62"/>
      <c r="D79" s="62"/>
      <c r="E79" s="62"/>
      <c r="F79" s="62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</row>
    <row r="80" spans="2:127" x14ac:dyDescent="0.2">
      <c r="B80" s="62"/>
      <c r="C80" s="62"/>
      <c r="D80" s="62"/>
      <c r="E80" s="62"/>
      <c r="F80" s="62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24"/>
      <c r="DN80" s="124"/>
      <c r="DO80" s="124"/>
      <c r="DP80" s="124"/>
      <c r="DQ80" s="124"/>
      <c r="DR80" s="124"/>
      <c r="DS80" s="124"/>
      <c r="DT80" s="124"/>
      <c r="DU80" s="124"/>
      <c r="DV80" s="124"/>
      <c r="DW80" s="124"/>
    </row>
    <row r="81" spans="2:127" x14ac:dyDescent="0.2">
      <c r="B81" s="62"/>
      <c r="C81" s="62"/>
      <c r="D81" s="62"/>
      <c r="E81" s="62"/>
      <c r="F81" s="62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</row>
    <row r="82" spans="2:127" x14ac:dyDescent="0.2">
      <c r="B82" s="62"/>
      <c r="C82" s="62"/>
      <c r="D82" s="62"/>
      <c r="E82" s="62"/>
      <c r="F82" s="62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</row>
    <row r="83" spans="2:127" x14ac:dyDescent="0.2">
      <c r="B83" s="62"/>
      <c r="C83" s="62"/>
      <c r="D83" s="62"/>
      <c r="E83" s="62"/>
      <c r="F83" s="62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</row>
    <row r="84" spans="2:127" x14ac:dyDescent="0.2">
      <c r="B84" s="62"/>
      <c r="C84" s="62"/>
      <c r="D84" s="62"/>
      <c r="E84" s="62"/>
      <c r="F84" s="62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24"/>
      <c r="DT84" s="124"/>
      <c r="DU84" s="124"/>
      <c r="DV84" s="124"/>
      <c r="DW84" s="124"/>
    </row>
    <row r="85" spans="2:127" x14ac:dyDescent="0.2">
      <c r="B85" s="62"/>
      <c r="C85" s="62"/>
      <c r="D85" s="62"/>
      <c r="E85" s="62"/>
      <c r="F85" s="62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4"/>
      <c r="DN85" s="124"/>
      <c r="DO85" s="124"/>
      <c r="DP85" s="124"/>
      <c r="DQ85" s="124"/>
      <c r="DR85" s="124"/>
      <c r="DS85" s="124"/>
      <c r="DT85" s="124"/>
      <c r="DU85" s="124"/>
      <c r="DV85" s="124"/>
      <c r="DW85" s="124"/>
    </row>
    <row r="86" spans="2:127" x14ac:dyDescent="0.2">
      <c r="B86" s="62"/>
      <c r="C86" s="62"/>
      <c r="D86" s="62"/>
      <c r="E86" s="62"/>
      <c r="F86" s="62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4"/>
      <c r="DE86" s="124"/>
      <c r="DF86" s="124"/>
      <c r="DG86" s="124"/>
      <c r="DH86" s="124"/>
      <c r="DI86" s="124"/>
      <c r="DJ86" s="124"/>
      <c r="DK86" s="124"/>
      <c r="DL86" s="124"/>
      <c r="DM86" s="124"/>
      <c r="DN86" s="124"/>
      <c r="DO86" s="124"/>
      <c r="DP86" s="124"/>
      <c r="DQ86" s="124"/>
      <c r="DR86" s="124"/>
      <c r="DS86" s="124"/>
      <c r="DT86" s="124"/>
      <c r="DU86" s="124"/>
      <c r="DV86" s="124"/>
      <c r="DW86" s="124"/>
    </row>
    <row r="87" spans="2:127" x14ac:dyDescent="0.2">
      <c r="B87" s="62"/>
      <c r="C87" s="62"/>
      <c r="D87" s="62"/>
      <c r="E87" s="62"/>
      <c r="F87" s="62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4"/>
      <c r="DE87" s="124"/>
      <c r="DF87" s="124"/>
      <c r="DG87" s="124"/>
      <c r="DH87" s="124"/>
      <c r="DI87" s="124"/>
      <c r="DJ87" s="124"/>
      <c r="DK87" s="124"/>
      <c r="DL87" s="124"/>
      <c r="DM87" s="124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</row>
    <row r="88" spans="2:127" x14ac:dyDescent="0.2">
      <c r="B88" s="62"/>
      <c r="C88" s="62"/>
      <c r="D88" s="62"/>
      <c r="E88" s="62"/>
      <c r="F88" s="62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</row>
    <row r="89" spans="2:127" x14ac:dyDescent="0.2">
      <c r="B89" s="62"/>
      <c r="C89" s="62"/>
      <c r="D89" s="62"/>
      <c r="E89" s="62"/>
      <c r="F89" s="62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24"/>
      <c r="DF89" s="124"/>
      <c r="DG89" s="124"/>
      <c r="DH89" s="124"/>
      <c r="DI89" s="124"/>
      <c r="DJ89" s="124"/>
      <c r="DK89" s="124"/>
      <c r="DL89" s="124"/>
      <c r="DM89" s="124"/>
      <c r="DN89" s="124"/>
      <c r="DO89" s="124"/>
      <c r="DP89" s="124"/>
      <c r="DQ89" s="124"/>
      <c r="DR89" s="124"/>
      <c r="DS89" s="124"/>
      <c r="DT89" s="124"/>
      <c r="DU89" s="124"/>
      <c r="DV89" s="124"/>
      <c r="DW89" s="124"/>
    </row>
    <row r="90" spans="2:127" x14ac:dyDescent="0.2">
      <c r="B90" s="62"/>
      <c r="C90" s="62"/>
      <c r="D90" s="62"/>
      <c r="E90" s="62"/>
      <c r="F90" s="62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D90" s="124"/>
      <c r="DE90" s="124"/>
      <c r="DF90" s="124"/>
      <c r="DG90" s="124"/>
      <c r="DH90" s="124"/>
      <c r="DI90" s="124"/>
      <c r="DJ90" s="124"/>
      <c r="DK90" s="124"/>
      <c r="DL90" s="124"/>
      <c r="DM90" s="124"/>
      <c r="DN90" s="124"/>
      <c r="DO90" s="124"/>
      <c r="DP90" s="124"/>
      <c r="DQ90" s="124"/>
      <c r="DR90" s="124"/>
      <c r="DS90" s="124"/>
      <c r="DT90" s="124"/>
      <c r="DU90" s="124"/>
      <c r="DV90" s="124"/>
      <c r="DW90" s="124"/>
    </row>
    <row r="91" spans="2:127" x14ac:dyDescent="0.2">
      <c r="B91" s="62"/>
      <c r="C91" s="62"/>
      <c r="D91" s="62"/>
      <c r="E91" s="62"/>
      <c r="F91" s="62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4"/>
      <c r="DE91" s="124"/>
      <c r="DF91" s="124"/>
      <c r="DG91" s="124"/>
      <c r="DH91" s="124"/>
      <c r="DI91" s="124"/>
      <c r="DJ91" s="124"/>
      <c r="DK91" s="124"/>
      <c r="DL91" s="124"/>
      <c r="DM91" s="124"/>
      <c r="DN91" s="124"/>
      <c r="DO91" s="124"/>
      <c r="DP91" s="124"/>
      <c r="DQ91" s="124"/>
      <c r="DR91" s="124"/>
      <c r="DS91" s="124"/>
      <c r="DT91" s="124"/>
      <c r="DU91" s="124"/>
      <c r="DV91" s="124"/>
      <c r="DW91" s="124"/>
    </row>
    <row r="92" spans="2:127" x14ac:dyDescent="0.2">
      <c r="B92" s="62"/>
      <c r="C92" s="62"/>
      <c r="D92" s="62"/>
      <c r="E92" s="62"/>
      <c r="F92" s="62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  <c r="DE92" s="124"/>
      <c r="DF92" s="124"/>
      <c r="DG92" s="124"/>
      <c r="DH92" s="124"/>
      <c r="DI92" s="124"/>
      <c r="DJ92" s="124"/>
      <c r="DK92" s="124"/>
      <c r="DL92" s="124"/>
      <c r="DM92" s="124"/>
      <c r="DN92" s="124"/>
      <c r="DO92" s="124"/>
      <c r="DP92" s="124"/>
      <c r="DQ92" s="124"/>
      <c r="DR92" s="124"/>
      <c r="DS92" s="124"/>
      <c r="DT92" s="124"/>
      <c r="DU92" s="124"/>
      <c r="DV92" s="124"/>
      <c r="DW92" s="124"/>
    </row>
    <row r="93" spans="2:127" x14ac:dyDescent="0.2">
      <c r="B93" s="62"/>
      <c r="C93" s="62"/>
      <c r="D93" s="62"/>
      <c r="E93" s="62"/>
      <c r="F93" s="62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124"/>
      <c r="DK93" s="124"/>
      <c r="DL93" s="124"/>
      <c r="DM93" s="124"/>
      <c r="DN93" s="124"/>
      <c r="DO93" s="124"/>
      <c r="DP93" s="124"/>
      <c r="DQ93" s="124"/>
      <c r="DR93" s="124"/>
      <c r="DS93" s="124"/>
      <c r="DT93" s="124"/>
      <c r="DU93" s="124"/>
      <c r="DV93" s="124"/>
      <c r="DW93" s="124"/>
    </row>
    <row r="94" spans="2:127" x14ac:dyDescent="0.2">
      <c r="B94" s="62"/>
      <c r="C94" s="62"/>
      <c r="D94" s="62"/>
      <c r="E94" s="62"/>
      <c r="F94" s="62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4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4"/>
      <c r="DQ94" s="124"/>
      <c r="DR94" s="124"/>
      <c r="DS94" s="124"/>
      <c r="DT94" s="124"/>
      <c r="DU94" s="124"/>
      <c r="DV94" s="124"/>
      <c r="DW94" s="124"/>
    </row>
    <row r="95" spans="2:127" x14ac:dyDescent="0.2">
      <c r="B95" s="62"/>
      <c r="C95" s="62"/>
      <c r="D95" s="62"/>
      <c r="E95" s="62"/>
      <c r="F95" s="62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  <c r="DE95" s="124"/>
      <c r="DF95" s="124"/>
      <c r="DG95" s="124"/>
      <c r="DH95" s="124"/>
      <c r="DI95" s="124"/>
      <c r="DJ95" s="124"/>
      <c r="DK95" s="124"/>
      <c r="DL95" s="124"/>
      <c r="DM95" s="124"/>
      <c r="DN95" s="124"/>
      <c r="DO95" s="124"/>
      <c r="DP95" s="124"/>
      <c r="DQ95" s="124"/>
      <c r="DR95" s="124"/>
      <c r="DS95" s="124"/>
      <c r="DT95" s="124"/>
      <c r="DU95" s="124"/>
      <c r="DV95" s="124"/>
      <c r="DW95" s="124"/>
    </row>
    <row r="96" spans="2:127" x14ac:dyDescent="0.2">
      <c r="B96" s="62"/>
      <c r="C96" s="62"/>
      <c r="D96" s="62"/>
      <c r="E96" s="62"/>
      <c r="F96" s="62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</row>
    <row r="97" spans="2:127" x14ac:dyDescent="0.2">
      <c r="B97" s="62"/>
      <c r="C97" s="62"/>
      <c r="D97" s="62"/>
      <c r="E97" s="62"/>
      <c r="F97" s="62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</row>
    <row r="98" spans="2:127" x14ac:dyDescent="0.2">
      <c r="B98" s="62"/>
      <c r="C98" s="62"/>
      <c r="D98" s="62"/>
      <c r="E98" s="62"/>
      <c r="F98" s="62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4"/>
      <c r="CL98" s="124"/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4"/>
      <c r="DU98" s="124"/>
      <c r="DV98" s="124"/>
      <c r="DW98" s="124"/>
    </row>
    <row r="99" spans="2:127" x14ac:dyDescent="0.2">
      <c r="B99" s="62"/>
      <c r="C99" s="62"/>
      <c r="D99" s="62"/>
      <c r="E99" s="62"/>
      <c r="F99" s="62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124"/>
      <c r="DW99" s="124"/>
    </row>
    <row r="100" spans="2:127" x14ac:dyDescent="0.2"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24"/>
      <c r="DG100" s="124"/>
      <c r="DH100" s="124"/>
      <c r="DI100" s="124"/>
      <c r="DJ100" s="124"/>
      <c r="DK100" s="124"/>
      <c r="DL100" s="124"/>
      <c r="DM100" s="124"/>
      <c r="DN100" s="124"/>
      <c r="DO100" s="124"/>
      <c r="DP100" s="124"/>
      <c r="DQ100" s="124"/>
      <c r="DR100" s="124"/>
      <c r="DS100" s="124"/>
      <c r="DT100" s="124"/>
      <c r="DU100" s="124"/>
      <c r="DV100" s="124"/>
      <c r="DW100" s="124"/>
    </row>
    <row r="101" spans="2:127" x14ac:dyDescent="0.2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I101" s="124"/>
      <c r="DJ101" s="124"/>
      <c r="DK101" s="124"/>
      <c r="DL101" s="124"/>
      <c r="DM101" s="124"/>
      <c r="DN101" s="124"/>
      <c r="DO101" s="124"/>
      <c r="DP101" s="124"/>
      <c r="DQ101" s="124"/>
      <c r="DR101" s="124"/>
      <c r="DS101" s="124"/>
      <c r="DT101" s="124"/>
      <c r="DU101" s="124"/>
      <c r="DV101" s="124"/>
      <c r="DW101" s="124"/>
    </row>
    <row r="102" spans="2:127" x14ac:dyDescent="0.2"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4"/>
      <c r="DE102" s="124"/>
      <c r="DF102" s="124"/>
      <c r="DG102" s="124"/>
      <c r="DH102" s="124"/>
      <c r="DI102" s="124"/>
      <c r="DJ102" s="124"/>
      <c r="DK102" s="124"/>
      <c r="DL102" s="124"/>
      <c r="DM102" s="124"/>
      <c r="DN102" s="124"/>
      <c r="DO102" s="124"/>
      <c r="DP102" s="124"/>
      <c r="DQ102" s="124"/>
      <c r="DR102" s="124"/>
      <c r="DS102" s="124"/>
      <c r="DT102" s="124"/>
      <c r="DU102" s="124"/>
      <c r="DV102" s="124"/>
      <c r="DW102" s="124"/>
    </row>
    <row r="103" spans="2:127" x14ac:dyDescent="0.2"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</row>
    <row r="104" spans="2:127" x14ac:dyDescent="0.2"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24"/>
      <c r="CM104" s="124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4"/>
      <c r="CY104" s="124"/>
      <c r="CZ104" s="124"/>
      <c r="DA104" s="124"/>
      <c r="DB104" s="124"/>
      <c r="DC104" s="124"/>
      <c r="DD104" s="124"/>
      <c r="DE104" s="124"/>
      <c r="DF104" s="124"/>
      <c r="DG104" s="124"/>
      <c r="DH104" s="124"/>
      <c r="DI104" s="124"/>
      <c r="DJ104" s="124"/>
      <c r="DK104" s="124"/>
      <c r="DL104" s="124"/>
      <c r="DM104" s="124"/>
      <c r="DN104" s="124"/>
      <c r="DO104" s="124"/>
      <c r="DP104" s="124"/>
      <c r="DQ104" s="124"/>
      <c r="DR104" s="124"/>
      <c r="DS104" s="124"/>
      <c r="DT104" s="124"/>
      <c r="DU104" s="124"/>
      <c r="DV104" s="124"/>
      <c r="DW104" s="124"/>
    </row>
    <row r="105" spans="2:127" x14ac:dyDescent="0.2"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  <c r="DJ105" s="124"/>
      <c r="DK105" s="124"/>
      <c r="DL105" s="124"/>
      <c r="DM105" s="124"/>
      <c r="DN105" s="124"/>
      <c r="DO105" s="124"/>
      <c r="DP105" s="124"/>
      <c r="DQ105" s="124"/>
      <c r="DR105" s="124"/>
      <c r="DS105" s="124"/>
      <c r="DT105" s="124"/>
      <c r="DU105" s="124"/>
      <c r="DV105" s="124"/>
      <c r="DW105" s="124"/>
    </row>
    <row r="106" spans="2:127" x14ac:dyDescent="0.2"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4"/>
      <c r="DF106" s="124"/>
      <c r="DG106" s="124"/>
      <c r="DH106" s="124"/>
      <c r="DI106" s="124"/>
      <c r="DJ106" s="124"/>
      <c r="DK106" s="124"/>
      <c r="DL106" s="124"/>
      <c r="DM106" s="124"/>
      <c r="DN106" s="124"/>
      <c r="DO106" s="124"/>
      <c r="DP106" s="124"/>
      <c r="DQ106" s="124"/>
      <c r="DR106" s="124"/>
      <c r="DS106" s="124"/>
      <c r="DT106" s="124"/>
      <c r="DU106" s="124"/>
      <c r="DV106" s="124"/>
      <c r="DW106" s="124"/>
    </row>
    <row r="107" spans="2:127" x14ac:dyDescent="0.2"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  <c r="CX107" s="124"/>
      <c r="CY107" s="124"/>
      <c r="CZ107" s="124"/>
      <c r="DA107" s="124"/>
      <c r="DB107" s="124"/>
      <c r="DC107" s="124"/>
      <c r="DD107" s="124"/>
      <c r="DE107" s="124"/>
      <c r="DF107" s="124"/>
      <c r="DG107" s="124"/>
      <c r="DH107" s="124"/>
      <c r="DI107" s="124"/>
      <c r="DJ107" s="124"/>
      <c r="DK107" s="124"/>
      <c r="DL107" s="124"/>
      <c r="DM107" s="124"/>
      <c r="DN107" s="124"/>
      <c r="DO107" s="124"/>
      <c r="DP107" s="124"/>
      <c r="DQ107" s="124"/>
      <c r="DR107" s="124"/>
      <c r="DS107" s="124"/>
      <c r="DT107" s="124"/>
      <c r="DU107" s="124"/>
      <c r="DV107" s="124"/>
      <c r="DW107" s="124"/>
    </row>
    <row r="108" spans="2:127" x14ac:dyDescent="0.2"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24"/>
      <c r="DN108" s="124"/>
      <c r="DO108" s="124"/>
      <c r="DP108" s="124"/>
      <c r="DQ108" s="124"/>
      <c r="DR108" s="124"/>
      <c r="DS108" s="124"/>
      <c r="DT108" s="124"/>
      <c r="DU108" s="124"/>
      <c r="DV108" s="124"/>
      <c r="DW108" s="124"/>
    </row>
    <row r="109" spans="2:127" x14ac:dyDescent="0.2"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I109" s="124"/>
      <c r="DJ109" s="124"/>
      <c r="DK109" s="124"/>
      <c r="DL109" s="124"/>
      <c r="DM109" s="124"/>
      <c r="DN109" s="124"/>
      <c r="DO109" s="124"/>
      <c r="DP109" s="124"/>
      <c r="DQ109" s="124"/>
      <c r="DR109" s="124"/>
      <c r="DS109" s="124"/>
      <c r="DT109" s="124"/>
      <c r="DU109" s="124"/>
      <c r="DV109" s="124"/>
      <c r="DW109" s="124"/>
    </row>
    <row r="110" spans="2:127" x14ac:dyDescent="0.2"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24"/>
      <c r="DN110" s="124"/>
      <c r="DO110" s="124"/>
      <c r="DP110" s="124"/>
      <c r="DQ110" s="124"/>
      <c r="DR110" s="124"/>
      <c r="DS110" s="124"/>
      <c r="DT110" s="124"/>
      <c r="DU110" s="124"/>
      <c r="DV110" s="124"/>
      <c r="DW110" s="124"/>
    </row>
    <row r="111" spans="2:127" x14ac:dyDescent="0.2"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  <c r="DE111" s="124"/>
      <c r="DF111" s="124"/>
      <c r="DG111" s="124"/>
      <c r="DH111" s="124"/>
      <c r="DI111" s="124"/>
      <c r="DJ111" s="124"/>
      <c r="DK111" s="124"/>
      <c r="DL111" s="124"/>
      <c r="DM111" s="124"/>
      <c r="DN111" s="124"/>
      <c r="DO111" s="124"/>
      <c r="DP111" s="124"/>
      <c r="DQ111" s="124"/>
      <c r="DR111" s="124"/>
      <c r="DS111" s="124"/>
      <c r="DT111" s="124"/>
      <c r="DU111" s="124"/>
      <c r="DV111" s="124"/>
      <c r="DW111" s="124"/>
    </row>
    <row r="112" spans="2:127" x14ac:dyDescent="0.2"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I112" s="124"/>
      <c r="DJ112" s="124"/>
      <c r="DK112" s="124"/>
      <c r="DL112" s="124"/>
      <c r="DM112" s="124"/>
      <c r="DN112" s="124"/>
      <c r="DO112" s="124"/>
      <c r="DP112" s="124"/>
      <c r="DQ112" s="124"/>
      <c r="DR112" s="124"/>
      <c r="DS112" s="124"/>
      <c r="DT112" s="124"/>
      <c r="DU112" s="124"/>
      <c r="DV112" s="124"/>
      <c r="DW112" s="124"/>
    </row>
    <row r="113" spans="2:127" x14ac:dyDescent="0.2"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4"/>
      <c r="DU113" s="124"/>
      <c r="DV113" s="124"/>
      <c r="DW113" s="124"/>
    </row>
    <row r="114" spans="2:127" x14ac:dyDescent="0.2"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24"/>
      <c r="DD114" s="124"/>
      <c r="DE114" s="124"/>
      <c r="DF114" s="124"/>
      <c r="DG114" s="124"/>
      <c r="DH114" s="124"/>
      <c r="DI114" s="124"/>
      <c r="DJ114" s="124"/>
      <c r="DK114" s="124"/>
      <c r="DL114" s="124"/>
      <c r="DM114" s="124"/>
      <c r="DN114" s="124"/>
      <c r="DO114" s="124"/>
      <c r="DP114" s="124"/>
      <c r="DQ114" s="124"/>
      <c r="DR114" s="124"/>
      <c r="DS114" s="124"/>
      <c r="DT114" s="124"/>
      <c r="DU114" s="124"/>
      <c r="DV114" s="124"/>
      <c r="DW114" s="124"/>
    </row>
    <row r="115" spans="2:127" x14ac:dyDescent="0.2"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  <c r="DU115" s="124"/>
      <c r="DV115" s="124"/>
      <c r="DW115" s="124"/>
    </row>
    <row r="116" spans="2:127" x14ac:dyDescent="0.2"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4"/>
      <c r="DC116" s="124"/>
      <c r="DD116" s="124"/>
      <c r="DE116" s="124"/>
      <c r="DF116" s="124"/>
      <c r="DG116" s="124"/>
      <c r="DH116" s="124"/>
      <c r="DI116" s="124"/>
      <c r="DJ116" s="124"/>
      <c r="DK116" s="124"/>
      <c r="DL116" s="124"/>
      <c r="DM116" s="124"/>
      <c r="DN116" s="124"/>
      <c r="DO116" s="124"/>
      <c r="DP116" s="124"/>
      <c r="DQ116" s="124"/>
      <c r="DR116" s="124"/>
      <c r="DS116" s="124"/>
      <c r="DT116" s="124"/>
      <c r="DU116" s="124"/>
      <c r="DV116" s="124"/>
      <c r="DW116" s="124"/>
    </row>
    <row r="117" spans="2:127" x14ac:dyDescent="0.2"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24"/>
      <c r="DG117" s="124"/>
      <c r="DH117" s="124"/>
      <c r="DI117" s="124"/>
      <c r="DJ117" s="124"/>
      <c r="DK117" s="124"/>
      <c r="DL117" s="124"/>
      <c r="DM117" s="124"/>
      <c r="DN117" s="124"/>
      <c r="DO117" s="124"/>
      <c r="DP117" s="124"/>
      <c r="DQ117" s="124"/>
      <c r="DR117" s="124"/>
      <c r="DS117" s="124"/>
      <c r="DT117" s="124"/>
      <c r="DU117" s="124"/>
      <c r="DV117" s="124"/>
      <c r="DW117" s="124"/>
    </row>
    <row r="118" spans="2:127" x14ac:dyDescent="0.2"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24"/>
      <c r="DD118" s="124"/>
      <c r="DE118" s="124"/>
      <c r="DF118" s="124"/>
      <c r="DG118" s="124"/>
      <c r="DH118" s="124"/>
      <c r="DI118" s="124"/>
      <c r="DJ118" s="124"/>
      <c r="DK118" s="124"/>
      <c r="DL118" s="124"/>
      <c r="DM118" s="124"/>
      <c r="DN118" s="124"/>
      <c r="DO118" s="124"/>
      <c r="DP118" s="124"/>
      <c r="DQ118" s="124"/>
      <c r="DR118" s="124"/>
      <c r="DS118" s="124"/>
      <c r="DT118" s="124"/>
      <c r="DU118" s="124"/>
      <c r="DV118" s="124"/>
      <c r="DW118" s="124"/>
    </row>
    <row r="119" spans="2:127" x14ac:dyDescent="0.2"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4"/>
      <c r="DD119" s="124"/>
      <c r="DE119" s="124"/>
      <c r="DF119" s="124"/>
      <c r="DG119" s="124"/>
      <c r="DH119" s="124"/>
      <c r="DI119" s="124"/>
      <c r="DJ119" s="124"/>
      <c r="DK119" s="124"/>
      <c r="DL119" s="124"/>
      <c r="DM119" s="124"/>
      <c r="DN119" s="124"/>
      <c r="DO119" s="124"/>
      <c r="DP119" s="124"/>
      <c r="DQ119" s="124"/>
      <c r="DR119" s="124"/>
      <c r="DS119" s="124"/>
      <c r="DT119" s="124"/>
      <c r="DU119" s="124"/>
      <c r="DV119" s="124"/>
      <c r="DW119" s="124"/>
    </row>
    <row r="120" spans="2:127" x14ac:dyDescent="0.2"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  <c r="CX120" s="124"/>
      <c r="CY120" s="124"/>
      <c r="CZ120" s="124"/>
      <c r="DA120" s="124"/>
      <c r="DB120" s="124"/>
      <c r="DC120" s="124"/>
      <c r="DD120" s="124"/>
      <c r="DE120" s="124"/>
      <c r="DF120" s="124"/>
      <c r="DG120" s="124"/>
      <c r="DH120" s="124"/>
      <c r="DI120" s="124"/>
      <c r="DJ120" s="124"/>
      <c r="DK120" s="124"/>
      <c r="DL120" s="124"/>
      <c r="DM120" s="124"/>
      <c r="DN120" s="124"/>
      <c r="DO120" s="124"/>
      <c r="DP120" s="124"/>
      <c r="DQ120" s="124"/>
      <c r="DR120" s="124"/>
      <c r="DS120" s="124"/>
      <c r="DT120" s="124"/>
      <c r="DU120" s="124"/>
      <c r="DV120" s="124"/>
      <c r="DW120" s="124"/>
    </row>
    <row r="121" spans="2:127" x14ac:dyDescent="0.2"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24"/>
      <c r="DD121" s="124"/>
      <c r="DE121" s="124"/>
      <c r="DF121" s="124"/>
      <c r="DG121" s="124"/>
      <c r="DH121" s="124"/>
      <c r="DI121" s="124"/>
      <c r="DJ121" s="124"/>
      <c r="DK121" s="124"/>
      <c r="DL121" s="124"/>
      <c r="DM121" s="124"/>
      <c r="DN121" s="124"/>
      <c r="DO121" s="124"/>
      <c r="DP121" s="124"/>
      <c r="DQ121" s="124"/>
      <c r="DR121" s="124"/>
      <c r="DS121" s="124"/>
      <c r="DT121" s="124"/>
      <c r="DU121" s="124"/>
      <c r="DV121" s="124"/>
      <c r="DW121" s="124"/>
    </row>
    <row r="122" spans="2:127" x14ac:dyDescent="0.2"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  <c r="CX122" s="124"/>
      <c r="CY122" s="124"/>
      <c r="CZ122" s="124"/>
      <c r="DA122" s="124"/>
      <c r="DB122" s="124"/>
      <c r="DC122" s="124"/>
      <c r="DD122" s="124"/>
      <c r="DE122" s="124"/>
      <c r="DF122" s="124"/>
      <c r="DG122" s="124"/>
      <c r="DH122" s="124"/>
      <c r="DI122" s="124"/>
      <c r="DJ122" s="124"/>
      <c r="DK122" s="124"/>
      <c r="DL122" s="124"/>
      <c r="DM122" s="124"/>
      <c r="DN122" s="124"/>
      <c r="DO122" s="124"/>
      <c r="DP122" s="124"/>
      <c r="DQ122" s="124"/>
      <c r="DR122" s="124"/>
      <c r="DS122" s="124"/>
      <c r="DT122" s="124"/>
      <c r="DU122" s="124"/>
      <c r="DV122" s="124"/>
      <c r="DW122" s="124"/>
    </row>
    <row r="123" spans="2:127" x14ac:dyDescent="0.2"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24"/>
      <c r="CZ123" s="124"/>
      <c r="DA123" s="124"/>
      <c r="DB123" s="124"/>
      <c r="DC123" s="124"/>
      <c r="DD123" s="124"/>
      <c r="DE123" s="124"/>
      <c r="DF123" s="124"/>
      <c r="DG123" s="124"/>
      <c r="DH123" s="124"/>
      <c r="DI123" s="124"/>
      <c r="DJ123" s="124"/>
      <c r="DK123" s="124"/>
      <c r="DL123" s="124"/>
      <c r="DM123" s="124"/>
      <c r="DN123" s="124"/>
      <c r="DO123" s="124"/>
      <c r="DP123" s="124"/>
      <c r="DQ123" s="124"/>
      <c r="DR123" s="124"/>
      <c r="DS123" s="124"/>
      <c r="DT123" s="124"/>
      <c r="DU123" s="124"/>
      <c r="DV123" s="124"/>
      <c r="DW123" s="124"/>
    </row>
    <row r="124" spans="2:127" x14ac:dyDescent="0.2"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4"/>
      <c r="CX124" s="124"/>
      <c r="CY124" s="124"/>
      <c r="CZ124" s="124"/>
      <c r="DA124" s="124"/>
      <c r="DB124" s="124"/>
      <c r="DC124" s="124"/>
      <c r="DD124" s="124"/>
      <c r="DE124" s="124"/>
      <c r="DF124" s="124"/>
      <c r="DG124" s="124"/>
      <c r="DH124" s="124"/>
      <c r="DI124" s="124"/>
      <c r="DJ124" s="124"/>
      <c r="DK124" s="124"/>
      <c r="DL124" s="124"/>
      <c r="DM124" s="124"/>
      <c r="DN124" s="124"/>
      <c r="DO124" s="124"/>
      <c r="DP124" s="124"/>
      <c r="DQ124" s="124"/>
      <c r="DR124" s="124"/>
      <c r="DS124" s="124"/>
      <c r="DT124" s="124"/>
      <c r="DU124" s="124"/>
      <c r="DV124" s="124"/>
      <c r="DW124" s="124"/>
    </row>
    <row r="125" spans="2:127" x14ac:dyDescent="0.2"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4"/>
      <c r="DS125" s="124"/>
      <c r="DT125" s="124"/>
      <c r="DU125" s="124"/>
      <c r="DV125" s="124"/>
      <c r="DW125" s="124"/>
    </row>
    <row r="126" spans="2:127" x14ac:dyDescent="0.2"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  <c r="CX126" s="124"/>
      <c r="CY126" s="124"/>
      <c r="CZ126" s="124"/>
      <c r="DA126" s="124"/>
      <c r="DB126" s="124"/>
      <c r="DC126" s="124"/>
      <c r="DD126" s="124"/>
      <c r="DE126" s="124"/>
      <c r="DF126" s="124"/>
      <c r="DG126" s="124"/>
      <c r="DH126" s="124"/>
      <c r="DI126" s="124"/>
      <c r="DJ126" s="124"/>
      <c r="DK126" s="124"/>
      <c r="DL126" s="124"/>
      <c r="DM126" s="124"/>
      <c r="DN126" s="124"/>
      <c r="DO126" s="124"/>
      <c r="DP126" s="124"/>
      <c r="DQ126" s="124"/>
      <c r="DR126" s="124"/>
      <c r="DS126" s="124"/>
      <c r="DT126" s="124"/>
      <c r="DU126" s="124"/>
      <c r="DV126" s="124"/>
      <c r="DW126" s="124"/>
    </row>
    <row r="127" spans="2:127" x14ac:dyDescent="0.2"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  <c r="CX127" s="124"/>
      <c r="CY127" s="124"/>
      <c r="CZ127" s="124"/>
      <c r="DA127" s="124"/>
      <c r="DB127" s="124"/>
      <c r="DC127" s="124"/>
      <c r="DD127" s="124"/>
      <c r="DE127" s="124"/>
      <c r="DF127" s="124"/>
      <c r="DG127" s="124"/>
      <c r="DH127" s="124"/>
      <c r="DI127" s="124"/>
      <c r="DJ127" s="124"/>
      <c r="DK127" s="124"/>
      <c r="DL127" s="124"/>
      <c r="DM127" s="124"/>
      <c r="DN127" s="124"/>
      <c r="DO127" s="124"/>
      <c r="DP127" s="124"/>
      <c r="DQ127" s="124"/>
      <c r="DR127" s="124"/>
      <c r="DS127" s="124"/>
      <c r="DT127" s="124"/>
      <c r="DU127" s="124"/>
      <c r="DV127" s="124"/>
      <c r="DW127" s="124"/>
    </row>
    <row r="128" spans="2:127" x14ac:dyDescent="0.2"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4"/>
      <c r="CX128" s="124"/>
      <c r="CY128" s="124"/>
      <c r="CZ128" s="124"/>
      <c r="DA128" s="124"/>
      <c r="DB128" s="124"/>
      <c r="DC128" s="124"/>
      <c r="DD128" s="124"/>
      <c r="DE128" s="124"/>
      <c r="DF128" s="124"/>
      <c r="DG128" s="124"/>
      <c r="DH128" s="124"/>
      <c r="DI128" s="124"/>
      <c r="DJ128" s="124"/>
      <c r="DK128" s="124"/>
      <c r="DL128" s="124"/>
      <c r="DM128" s="124"/>
      <c r="DN128" s="124"/>
      <c r="DO128" s="124"/>
      <c r="DP128" s="124"/>
      <c r="DQ128" s="124"/>
      <c r="DR128" s="124"/>
      <c r="DS128" s="124"/>
      <c r="DT128" s="124"/>
      <c r="DU128" s="124"/>
      <c r="DV128" s="124"/>
      <c r="DW128" s="124"/>
    </row>
    <row r="129" spans="2:127" x14ac:dyDescent="0.2"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24"/>
      <c r="DD129" s="124"/>
      <c r="DE129" s="124"/>
      <c r="DF129" s="124"/>
      <c r="DG129" s="124"/>
      <c r="DH129" s="124"/>
      <c r="DI129" s="124"/>
      <c r="DJ129" s="124"/>
      <c r="DK129" s="124"/>
      <c r="DL129" s="124"/>
      <c r="DM129" s="124"/>
      <c r="DN129" s="124"/>
      <c r="DO129" s="124"/>
      <c r="DP129" s="124"/>
      <c r="DQ129" s="124"/>
      <c r="DR129" s="124"/>
      <c r="DS129" s="124"/>
      <c r="DT129" s="124"/>
      <c r="DU129" s="124"/>
      <c r="DV129" s="124"/>
      <c r="DW129" s="124"/>
    </row>
    <row r="130" spans="2:127" x14ac:dyDescent="0.2"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  <c r="CX130" s="124"/>
      <c r="CY130" s="124"/>
      <c r="CZ130" s="124"/>
      <c r="DA130" s="124"/>
      <c r="DB130" s="124"/>
      <c r="DC130" s="124"/>
      <c r="DD130" s="124"/>
      <c r="DE130" s="124"/>
      <c r="DF130" s="124"/>
      <c r="DG130" s="124"/>
      <c r="DH130" s="124"/>
      <c r="DI130" s="124"/>
      <c r="DJ130" s="124"/>
      <c r="DK130" s="124"/>
      <c r="DL130" s="124"/>
      <c r="DM130" s="124"/>
      <c r="DN130" s="124"/>
      <c r="DO130" s="124"/>
      <c r="DP130" s="124"/>
      <c r="DQ130" s="124"/>
      <c r="DR130" s="124"/>
      <c r="DS130" s="124"/>
      <c r="DT130" s="124"/>
      <c r="DU130" s="124"/>
      <c r="DV130" s="124"/>
      <c r="DW130" s="124"/>
    </row>
    <row r="131" spans="2:127" x14ac:dyDescent="0.2"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  <c r="CX131" s="124"/>
      <c r="CY131" s="124"/>
      <c r="CZ131" s="124"/>
      <c r="DA131" s="124"/>
      <c r="DB131" s="124"/>
      <c r="DC131" s="124"/>
      <c r="DD131" s="124"/>
      <c r="DE131" s="124"/>
      <c r="DF131" s="124"/>
      <c r="DG131" s="124"/>
      <c r="DH131" s="124"/>
      <c r="DI131" s="124"/>
      <c r="DJ131" s="124"/>
      <c r="DK131" s="124"/>
      <c r="DL131" s="124"/>
      <c r="DM131" s="124"/>
      <c r="DN131" s="124"/>
      <c r="DO131" s="124"/>
      <c r="DP131" s="124"/>
      <c r="DQ131" s="124"/>
      <c r="DR131" s="124"/>
      <c r="DS131" s="124"/>
      <c r="DT131" s="124"/>
      <c r="DU131" s="124"/>
      <c r="DV131" s="124"/>
      <c r="DW131" s="124"/>
    </row>
    <row r="132" spans="2:127" x14ac:dyDescent="0.2"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124"/>
      <c r="DF132" s="124"/>
      <c r="DG132" s="124"/>
      <c r="DH132" s="124"/>
      <c r="DI132" s="124"/>
      <c r="DJ132" s="124"/>
      <c r="DK132" s="124"/>
      <c r="DL132" s="124"/>
      <c r="DM132" s="124"/>
      <c r="DN132" s="124"/>
      <c r="DO132" s="124"/>
      <c r="DP132" s="124"/>
      <c r="DQ132" s="124"/>
      <c r="DR132" s="124"/>
      <c r="DS132" s="124"/>
      <c r="DT132" s="124"/>
      <c r="DU132" s="124"/>
      <c r="DV132" s="124"/>
      <c r="DW132" s="124"/>
    </row>
    <row r="133" spans="2:127" x14ac:dyDescent="0.2"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4"/>
      <c r="DF133" s="124"/>
      <c r="DG133" s="124"/>
      <c r="DH133" s="124"/>
      <c r="DI133" s="124"/>
      <c r="DJ133" s="124"/>
      <c r="DK133" s="124"/>
      <c r="DL133" s="124"/>
      <c r="DM133" s="124"/>
      <c r="DN133" s="124"/>
      <c r="DO133" s="124"/>
      <c r="DP133" s="124"/>
      <c r="DQ133" s="124"/>
      <c r="DR133" s="124"/>
      <c r="DS133" s="124"/>
      <c r="DT133" s="124"/>
      <c r="DU133" s="124"/>
      <c r="DV133" s="124"/>
      <c r="DW133" s="124"/>
    </row>
    <row r="134" spans="2:127" x14ac:dyDescent="0.2"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/>
      <c r="CC134" s="124"/>
      <c r="CD134" s="124"/>
      <c r="CE134" s="124"/>
      <c r="CF134" s="124"/>
      <c r="CG134" s="124"/>
      <c r="CH134" s="124"/>
      <c r="CI134" s="124"/>
      <c r="CJ134" s="124"/>
      <c r="CK134" s="124"/>
      <c r="CL134" s="124"/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  <c r="DB134" s="124"/>
      <c r="DC134" s="124"/>
      <c r="DD134" s="124"/>
      <c r="DE134" s="124"/>
      <c r="DF134" s="124"/>
      <c r="DG134" s="124"/>
      <c r="DH134" s="124"/>
      <c r="DI134" s="124"/>
      <c r="DJ134" s="124"/>
      <c r="DK134" s="124"/>
      <c r="DL134" s="124"/>
      <c r="DM134" s="124"/>
      <c r="DN134" s="124"/>
      <c r="DO134" s="124"/>
      <c r="DP134" s="124"/>
      <c r="DQ134" s="124"/>
      <c r="DR134" s="124"/>
      <c r="DS134" s="124"/>
      <c r="DT134" s="124"/>
      <c r="DU134" s="124"/>
      <c r="DV134" s="124"/>
      <c r="DW134" s="124"/>
    </row>
    <row r="135" spans="2:127" x14ac:dyDescent="0.2"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/>
      <c r="CF135" s="124"/>
      <c r="CG135" s="124"/>
      <c r="CH135" s="124"/>
      <c r="CI135" s="124"/>
      <c r="CJ135" s="124"/>
      <c r="CK135" s="124"/>
      <c r="CL135" s="124"/>
      <c r="CM135" s="124"/>
      <c r="CN135" s="124"/>
      <c r="CO135" s="124"/>
      <c r="CP135" s="124"/>
      <c r="CQ135" s="124"/>
      <c r="CR135" s="124"/>
      <c r="CS135" s="124"/>
      <c r="CT135" s="124"/>
      <c r="CU135" s="124"/>
      <c r="CV135" s="124"/>
      <c r="CW135" s="124"/>
      <c r="CX135" s="124"/>
      <c r="CY135" s="124"/>
      <c r="CZ135" s="124"/>
      <c r="DA135" s="124"/>
      <c r="DB135" s="124"/>
      <c r="DC135" s="124"/>
      <c r="DD135" s="124"/>
      <c r="DE135" s="124"/>
      <c r="DF135" s="124"/>
      <c r="DG135" s="124"/>
      <c r="DH135" s="124"/>
      <c r="DI135" s="124"/>
      <c r="DJ135" s="124"/>
      <c r="DK135" s="124"/>
      <c r="DL135" s="124"/>
      <c r="DM135" s="124"/>
      <c r="DN135" s="124"/>
      <c r="DO135" s="124"/>
      <c r="DP135" s="124"/>
      <c r="DQ135" s="124"/>
      <c r="DR135" s="124"/>
      <c r="DS135" s="124"/>
      <c r="DT135" s="124"/>
      <c r="DU135" s="124"/>
      <c r="DV135" s="124"/>
      <c r="DW135" s="124"/>
    </row>
    <row r="136" spans="2:127" x14ac:dyDescent="0.2"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/>
      <c r="CG136" s="124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  <c r="CX136" s="124"/>
      <c r="CY136" s="124"/>
      <c r="CZ136" s="124"/>
      <c r="DA136" s="124"/>
      <c r="DB136" s="124"/>
      <c r="DC136" s="124"/>
      <c r="DD136" s="124"/>
      <c r="DE136" s="124"/>
      <c r="DF136" s="124"/>
      <c r="DG136" s="124"/>
      <c r="DH136" s="124"/>
      <c r="DI136" s="124"/>
      <c r="DJ136" s="124"/>
      <c r="DK136" s="124"/>
      <c r="DL136" s="124"/>
      <c r="DM136" s="124"/>
      <c r="DN136" s="124"/>
      <c r="DO136" s="124"/>
      <c r="DP136" s="124"/>
      <c r="DQ136" s="124"/>
      <c r="DR136" s="124"/>
      <c r="DS136" s="124"/>
      <c r="DT136" s="124"/>
      <c r="DU136" s="124"/>
      <c r="DV136" s="124"/>
      <c r="DW136" s="124"/>
    </row>
    <row r="137" spans="2:127" x14ac:dyDescent="0.2"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  <c r="DL137" s="124"/>
      <c r="DM137" s="124"/>
      <c r="DN137" s="124"/>
      <c r="DO137" s="124"/>
      <c r="DP137" s="124"/>
      <c r="DQ137" s="124"/>
      <c r="DR137" s="124"/>
      <c r="DS137" s="124"/>
      <c r="DT137" s="124"/>
      <c r="DU137" s="124"/>
      <c r="DV137" s="124"/>
      <c r="DW137" s="124"/>
    </row>
    <row r="138" spans="2:127" x14ac:dyDescent="0.2"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/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  <c r="CX138" s="124"/>
      <c r="CY138" s="124"/>
      <c r="CZ138" s="124"/>
      <c r="DA138" s="124"/>
      <c r="DB138" s="124"/>
      <c r="DC138" s="124"/>
      <c r="DD138" s="124"/>
      <c r="DE138" s="124"/>
      <c r="DF138" s="124"/>
      <c r="DG138" s="124"/>
      <c r="DH138" s="124"/>
      <c r="DI138" s="124"/>
      <c r="DJ138" s="124"/>
      <c r="DK138" s="124"/>
      <c r="DL138" s="124"/>
      <c r="DM138" s="124"/>
      <c r="DN138" s="124"/>
      <c r="DO138" s="124"/>
      <c r="DP138" s="124"/>
      <c r="DQ138" s="124"/>
      <c r="DR138" s="124"/>
      <c r="DS138" s="124"/>
      <c r="DT138" s="124"/>
      <c r="DU138" s="124"/>
      <c r="DV138" s="124"/>
      <c r="DW138" s="124"/>
    </row>
    <row r="139" spans="2:127" x14ac:dyDescent="0.2"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/>
      <c r="CG139" s="124"/>
      <c r="CH139" s="124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  <c r="CX139" s="124"/>
      <c r="CY139" s="124"/>
      <c r="CZ139" s="124"/>
      <c r="DA139" s="124"/>
      <c r="DB139" s="124"/>
      <c r="DC139" s="124"/>
      <c r="DD139" s="124"/>
      <c r="DE139" s="124"/>
      <c r="DF139" s="124"/>
      <c r="DG139" s="124"/>
      <c r="DH139" s="124"/>
      <c r="DI139" s="124"/>
      <c r="DJ139" s="124"/>
      <c r="DK139" s="124"/>
      <c r="DL139" s="124"/>
      <c r="DM139" s="124"/>
      <c r="DN139" s="124"/>
      <c r="DO139" s="124"/>
      <c r="DP139" s="124"/>
      <c r="DQ139" s="124"/>
      <c r="DR139" s="124"/>
      <c r="DS139" s="124"/>
      <c r="DT139" s="124"/>
      <c r="DU139" s="124"/>
      <c r="DV139" s="124"/>
      <c r="DW139" s="124"/>
    </row>
    <row r="140" spans="2:127" x14ac:dyDescent="0.2"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  <c r="CX140" s="124"/>
      <c r="CY140" s="124"/>
      <c r="CZ140" s="124"/>
      <c r="DA140" s="124"/>
      <c r="DB140" s="124"/>
      <c r="DC140" s="124"/>
      <c r="DD140" s="124"/>
      <c r="DE140" s="124"/>
      <c r="DF140" s="124"/>
      <c r="DG140" s="124"/>
      <c r="DH140" s="124"/>
      <c r="DI140" s="124"/>
      <c r="DJ140" s="124"/>
      <c r="DK140" s="124"/>
      <c r="DL140" s="124"/>
      <c r="DM140" s="124"/>
      <c r="DN140" s="124"/>
      <c r="DO140" s="124"/>
      <c r="DP140" s="124"/>
      <c r="DQ140" s="124"/>
      <c r="DR140" s="124"/>
      <c r="DS140" s="124"/>
      <c r="DT140" s="124"/>
      <c r="DU140" s="124"/>
      <c r="DV140" s="124"/>
      <c r="DW140" s="124"/>
    </row>
    <row r="141" spans="2:127" x14ac:dyDescent="0.2"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124"/>
      <c r="BY141" s="124"/>
      <c r="BZ141" s="124"/>
      <c r="CA141" s="124"/>
      <c r="CB141" s="124"/>
      <c r="CC141" s="124"/>
      <c r="CD141" s="124"/>
      <c r="CE141" s="124"/>
      <c r="CF141" s="124"/>
      <c r="CG141" s="124"/>
      <c r="CH141" s="124"/>
      <c r="CI141" s="124"/>
      <c r="CJ141" s="124"/>
      <c r="CK141" s="124"/>
      <c r="CL141" s="124"/>
      <c r="CM141" s="124"/>
      <c r="CN141" s="124"/>
      <c r="CO141" s="124"/>
      <c r="CP141" s="124"/>
      <c r="CQ141" s="124"/>
      <c r="CR141" s="124"/>
      <c r="CS141" s="124"/>
      <c r="CT141" s="124"/>
      <c r="CU141" s="124"/>
      <c r="CV141" s="124"/>
      <c r="CW141" s="124"/>
      <c r="CX141" s="124"/>
      <c r="CY141" s="124"/>
      <c r="CZ141" s="124"/>
      <c r="DA141" s="124"/>
      <c r="DB141" s="124"/>
      <c r="DC141" s="124"/>
      <c r="DD141" s="124"/>
      <c r="DE141" s="124"/>
      <c r="DF141" s="124"/>
      <c r="DG141" s="124"/>
      <c r="DH141" s="124"/>
      <c r="DI141" s="124"/>
      <c r="DJ141" s="124"/>
      <c r="DK141" s="124"/>
      <c r="DL141" s="124"/>
      <c r="DM141" s="124"/>
      <c r="DN141" s="124"/>
      <c r="DO141" s="124"/>
      <c r="DP141" s="124"/>
      <c r="DQ141" s="124"/>
      <c r="DR141" s="124"/>
      <c r="DS141" s="124"/>
      <c r="DT141" s="124"/>
      <c r="DU141" s="124"/>
      <c r="DV141" s="124"/>
      <c r="DW141" s="124"/>
    </row>
    <row r="142" spans="2:127" x14ac:dyDescent="0.2"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4"/>
      <c r="BY142" s="124"/>
      <c r="BZ142" s="124"/>
      <c r="CA142" s="124"/>
      <c r="CB142" s="124"/>
      <c r="CC142" s="124"/>
      <c r="CD142" s="124"/>
      <c r="CE142" s="124"/>
      <c r="CF142" s="124"/>
      <c r="CG142" s="124"/>
      <c r="CH142" s="124"/>
      <c r="CI142" s="124"/>
      <c r="CJ142" s="124"/>
      <c r="CK142" s="124"/>
      <c r="CL142" s="124"/>
      <c r="CM142" s="124"/>
      <c r="CN142" s="124"/>
      <c r="CO142" s="124"/>
      <c r="CP142" s="124"/>
      <c r="CQ142" s="124"/>
      <c r="CR142" s="124"/>
      <c r="CS142" s="124"/>
      <c r="CT142" s="124"/>
      <c r="CU142" s="124"/>
      <c r="CV142" s="124"/>
      <c r="CW142" s="124"/>
      <c r="CX142" s="124"/>
      <c r="CY142" s="124"/>
      <c r="CZ142" s="124"/>
      <c r="DA142" s="124"/>
      <c r="DB142" s="124"/>
      <c r="DC142" s="124"/>
      <c r="DD142" s="124"/>
      <c r="DE142" s="124"/>
      <c r="DF142" s="124"/>
      <c r="DG142" s="124"/>
      <c r="DH142" s="124"/>
      <c r="DI142" s="124"/>
      <c r="DJ142" s="124"/>
      <c r="DK142" s="124"/>
      <c r="DL142" s="124"/>
      <c r="DM142" s="124"/>
      <c r="DN142" s="124"/>
      <c r="DO142" s="124"/>
      <c r="DP142" s="124"/>
      <c r="DQ142" s="124"/>
      <c r="DR142" s="124"/>
      <c r="DS142" s="124"/>
      <c r="DT142" s="124"/>
      <c r="DU142" s="124"/>
      <c r="DV142" s="124"/>
      <c r="DW142" s="124"/>
    </row>
    <row r="143" spans="2:127" x14ac:dyDescent="0.2"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  <c r="BV143" s="124"/>
      <c r="BW143" s="124"/>
      <c r="BX143" s="124"/>
      <c r="BY143" s="124"/>
      <c r="BZ143" s="124"/>
      <c r="CA143" s="124"/>
      <c r="CB143" s="124"/>
      <c r="CC143" s="124"/>
      <c r="CD143" s="124"/>
      <c r="CE143" s="124"/>
      <c r="CF143" s="124"/>
      <c r="CG143" s="124"/>
      <c r="CH143" s="124"/>
      <c r="CI143" s="124"/>
      <c r="CJ143" s="124"/>
      <c r="CK143" s="124"/>
      <c r="CL143" s="124"/>
      <c r="CM143" s="124"/>
      <c r="CN143" s="124"/>
      <c r="CO143" s="124"/>
      <c r="CP143" s="124"/>
      <c r="CQ143" s="124"/>
      <c r="CR143" s="124"/>
      <c r="CS143" s="124"/>
      <c r="CT143" s="124"/>
      <c r="CU143" s="124"/>
      <c r="CV143" s="124"/>
      <c r="CW143" s="124"/>
      <c r="CX143" s="124"/>
      <c r="CY143" s="124"/>
      <c r="CZ143" s="124"/>
      <c r="DA143" s="124"/>
      <c r="DB143" s="124"/>
      <c r="DC143" s="124"/>
      <c r="DD143" s="124"/>
      <c r="DE143" s="124"/>
      <c r="DF143" s="124"/>
      <c r="DG143" s="124"/>
      <c r="DH143" s="124"/>
      <c r="DI143" s="124"/>
      <c r="DJ143" s="124"/>
      <c r="DK143" s="124"/>
      <c r="DL143" s="124"/>
      <c r="DM143" s="124"/>
      <c r="DN143" s="124"/>
      <c r="DO143" s="124"/>
      <c r="DP143" s="124"/>
      <c r="DQ143" s="124"/>
      <c r="DR143" s="124"/>
      <c r="DS143" s="124"/>
      <c r="DT143" s="124"/>
      <c r="DU143" s="124"/>
      <c r="DV143" s="124"/>
      <c r="DW143" s="124"/>
    </row>
    <row r="144" spans="2:127" x14ac:dyDescent="0.2"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  <c r="CI144" s="124"/>
      <c r="CJ144" s="124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  <c r="CX144" s="124"/>
      <c r="CY144" s="124"/>
      <c r="CZ144" s="124"/>
      <c r="DA144" s="124"/>
      <c r="DB144" s="124"/>
      <c r="DC144" s="124"/>
      <c r="DD144" s="124"/>
      <c r="DE144" s="124"/>
      <c r="DF144" s="124"/>
      <c r="DG144" s="124"/>
      <c r="DH144" s="124"/>
      <c r="DI144" s="124"/>
      <c r="DJ144" s="124"/>
      <c r="DK144" s="124"/>
      <c r="DL144" s="124"/>
      <c r="DM144" s="124"/>
      <c r="DN144" s="124"/>
      <c r="DO144" s="124"/>
      <c r="DP144" s="124"/>
      <c r="DQ144" s="124"/>
      <c r="DR144" s="124"/>
      <c r="DS144" s="124"/>
      <c r="DT144" s="124"/>
      <c r="DU144" s="124"/>
      <c r="DV144" s="124"/>
      <c r="DW144" s="124"/>
    </row>
    <row r="145" spans="2:127" x14ac:dyDescent="0.2"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4"/>
      <c r="CH145" s="124"/>
      <c r="CI145" s="124"/>
      <c r="CJ145" s="124"/>
      <c r="CK145" s="124"/>
      <c r="CL145" s="124"/>
      <c r="CM145" s="124"/>
      <c r="CN145" s="124"/>
      <c r="CO145" s="124"/>
      <c r="CP145" s="124"/>
      <c r="CQ145" s="124"/>
      <c r="CR145" s="124"/>
      <c r="CS145" s="124"/>
      <c r="CT145" s="124"/>
      <c r="CU145" s="124"/>
      <c r="CV145" s="124"/>
      <c r="CW145" s="124"/>
      <c r="CX145" s="124"/>
      <c r="CY145" s="124"/>
      <c r="CZ145" s="124"/>
      <c r="DA145" s="124"/>
      <c r="DB145" s="124"/>
      <c r="DC145" s="124"/>
      <c r="DD145" s="124"/>
      <c r="DE145" s="124"/>
      <c r="DF145" s="124"/>
      <c r="DG145" s="124"/>
      <c r="DH145" s="124"/>
      <c r="DI145" s="124"/>
      <c r="DJ145" s="124"/>
      <c r="DK145" s="124"/>
      <c r="DL145" s="124"/>
      <c r="DM145" s="124"/>
      <c r="DN145" s="124"/>
      <c r="DO145" s="124"/>
      <c r="DP145" s="124"/>
      <c r="DQ145" s="124"/>
      <c r="DR145" s="124"/>
      <c r="DS145" s="124"/>
      <c r="DT145" s="124"/>
      <c r="DU145" s="124"/>
      <c r="DV145" s="124"/>
      <c r="DW145" s="124"/>
    </row>
    <row r="146" spans="2:127" x14ac:dyDescent="0.2"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/>
      <c r="CA146" s="124"/>
      <c r="CB146" s="124"/>
      <c r="CC146" s="124"/>
      <c r="CD146" s="124"/>
      <c r="CE146" s="124"/>
      <c r="CF146" s="124"/>
      <c r="CG146" s="124"/>
      <c r="CH146" s="124"/>
      <c r="CI146" s="124"/>
      <c r="CJ146" s="124"/>
      <c r="CK146" s="124"/>
      <c r="CL146" s="124"/>
      <c r="CM146" s="124"/>
      <c r="CN146" s="124"/>
      <c r="CO146" s="124"/>
      <c r="CP146" s="124"/>
      <c r="CQ146" s="124"/>
      <c r="CR146" s="124"/>
      <c r="CS146" s="124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24"/>
      <c r="DD146" s="124"/>
      <c r="DE146" s="124"/>
      <c r="DF146" s="124"/>
      <c r="DG146" s="124"/>
      <c r="DH146" s="124"/>
      <c r="DI146" s="124"/>
      <c r="DJ146" s="124"/>
      <c r="DK146" s="124"/>
      <c r="DL146" s="124"/>
      <c r="DM146" s="124"/>
      <c r="DN146" s="124"/>
      <c r="DO146" s="124"/>
      <c r="DP146" s="124"/>
      <c r="DQ146" s="124"/>
      <c r="DR146" s="124"/>
      <c r="DS146" s="124"/>
      <c r="DT146" s="124"/>
      <c r="DU146" s="124"/>
      <c r="DV146" s="124"/>
      <c r="DW146" s="124"/>
    </row>
    <row r="147" spans="2:127" x14ac:dyDescent="0.2"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/>
      <c r="CA147" s="124"/>
      <c r="CB147" s="124"/>
      <c r="CC147" s="124"/>
      <c r="CD147" s="124"/>
      <c r="CE147" s="124"/>
      <c r="CF147" s="124"/>
      <c r="CG147" s="124"/>
      <c r="CH147" s="124"/>
      <c r="CI147" s="124"/>
      <c r="CJ147" s="124"/>
      <c r="CK147" s="124"/>
      <c r="CL147" s="124"/>
      <c r="CM147" s="124"/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4"/>
      <c r="DG147" s="124"/>
      <c r="DH147" s="124"/>
      <c r="DI147" s="124"/>
      <c r="DJ147" s="124"/>
      <c r="DK147" s="124"/>
      <c r="DL147" s="124"/>
      <c r="DM147" s="124"/>
      <c r="DN147" s="124"/>
      <c r="DO147" s="124"/>
      <c r="DP147" s="124"/>
      <c r="DQ147" s="124"/>
      <c r="DR147" s="124"/>
      <c r="DS147" s="124"/>
      <c r="DT147" s="124"/>
      <c r="DU147" s="124"/>
      <c r="DV147" s="124"/>
      <c r="DW147" s="124"/>
    </row>
    <row r="148" spans="2:127" x14ac:dyDescent="0.2"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4"/>
      <c r="DG148" s="124"/>
      <c r="DH148" s="124"/>
      <c r="DI148" s="124"/>
      <c r="DJ148" s="124"/>
      <c r="DK148" s="124"/>
      <c r="DL148" s="124"/>
      <c r="DM148" s="124"/>
      <c r="DN148" s="124"/>
      <c r="DO148" s="124"/>
      <c r="DP148" s="124"/>
      <c r="DQ148" s="124"/>
      <c r="DR148" s="124"/>
      <c r="DS148" s="124"/>
      <c r="DT148" s="124"/>
      <c r="DU148" s="124"/>
      <c r="DV148" s="124"/>
      <c r="DW148" s="124"/>
    </row>
    <row r="149" spans="2:127" x14ac:dyDescent="0.2"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/>
      <c r="CG149" s="124"/>
      <c r="CH149" s="124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24"/>
      <c r="CV149" s="124"/>
      <c r="CW149" s="124"/>
      <c r="CX149" s="124"/>
      <c r="CY149" s="124"/>
      <c r="CZ149" s="124"/>
      <c r="DA149" s="124"/>
      <c r="DB149" s="124"/>
      <c r="DC149" s="124"/>
      <c r="DD149" s="124"/>
      <c r="DE149" s="124"/>
      <c r="DF149" s="124"/>
      <c r="DG149" s="124"/>
      <c r="DH149" s="124"/>
      <c r="DI149" s="124"/>
      <c r="DJ149" s="124"/>
      <c r="DK149" s="124"/>
      <c r="DL149" s="124"/>
      <c r="DM149" s="124"/>
      <c r="DN149" s="124"/>
      <c r="DO149" s="124"/>
      <c r="DP149" s="124"/>
      <c r="DQ149" s="124"/>
      <c r="DR149" s="124"/>
      <c r="DS149" s="124"/>
      <c r="DT149" s="124"/>
      <c r="DU149" s="124"/>
      <c r="DV149" s="124"/>
      <c r="DW149" s="124"/>
    </row>
    <row r="150" spans="2:127" x14ac:dyDescent="0.2"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  <c r="BV150" s="124"/>
      <c r="BW150" s="124"/>
      <c r="BX150" s="124"/>
      <c r="BY150" s="124"/>
      <c r="BZ150" s="124"/>
      <c r="CA150" s="124"/>
      <c r="CB150" s="124"/>
      <c r="CC150" s="124"/>
      <c r="CD150" s="124"/>
      <c r="CE150" s="124"/>
      <c r="CF150" s="124"/>
      <c r="CG150" s="124"/>
      <c r="CH150" s="124"/>
      <c r="CI150" s="124"/>
      <c r="CJ150" s="124"/>
      <c r="CK150" s="124"/>
      <c r="CL150" s="124"/>
      <c r="CM150" s="124"/>
      <c r="CN150" s="124"/>
      <c r="CO150" s="124"/>
      <c r="CP150" s="124"/>
      <c r="CQ150" s="124"/>
      <c r="CR150" s="124"/>
      <c r="CS150" s="124"/>
      <c r="CT150" s="124"/>
      <c r="CU150" s="124"/>
      <c r="CV150" s="124"/>
      <c r="CW150" s="124"/>
      <c r="CX150" s="124"/>
      <c r="CY150" s="124"/>
      <c r="CZ150" s="124"/>
      <c r="DA150" s="124"/>
      <c r="DB150" s="124"/>
      <c r="DC150" s="124"/>
      <c r="DD150" s="124"/>
      <c r="DE150" s="124"/>
      <c r="DF150" s="124"/>
      <c r="DG150" s="124"/>
      <c r="DH150" s="124"/>
      <c r="DI150" s="124"/>
      <c r="DJ150" s="124"/>
      <c r="DK150" s="124"/>
      <c r="DL150" s="124"/>
      <c r="DM150" s="124"/>
      <c r="DN150" s="124"/>
      <c r="DO150" s="124"/>
      <c r="DP150" s="124"/>
      <c r="DQ150" s="124"/>
      <c r="DR150" s="124"/>
      <c r="DS150" s="124"/>
      <c r="DT150" s="124"/>
      <c r="DU150" s="124"/>
      <c r="DV150" s="124"/>
      <c r="DW150" s="124"/>
    </row>
    <row r="151" spans="2:127" x14ac:dyDescent="0.2"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  <c r="CF151" s="124"/>
      <c r="CG151" s="124"/>
      <c r="CH151" s="124"/>
      <c r="CI151" s="124"/>
      <c r="CJ151" s="124"/>
      <c r="CK151" s="124"/>
      <c r="CL151" s="124"/>
      <c r="CM151" s="124"/>
      <c r="CN151" s="124"/>
      <c r="CO151" s="124"/>
      <c r="CP151" s="124"/>
      <c r="CQ151" s="124"/>
      <c r="CR151" s="124"/>
      <c r="CS151" s="124"/>
      <c r="CT151" s="124"/>
      <c r="CU151" s="124"/>
      <c r="CV151" s="124"/>
      <c r="CW151" s="124"/>
      <c r="CX151" s="124"/>
      <c r="CY151" s="124"/>
      <c r="CZ151" s="124"/>
      <c r="DA151" s="124"/>
      <c r="DB151" s="124"/>
      <c r="DC151" s="124"/>
      <c r="DD151" s="124"/>
      <c r="DE151" s="124"/>
      <c r="DF151" s="124"/>
      <c r="DG151" s="124"/>
      <c r="DH151" s="124"/>
      <c r="DI151" s="124"/>
      <c r="DJ151" s="124"/>
      <c r="DK151" s="124"/>
      <c r="DL151" s="124"/>
      <c r="DM151" s="124"/>
      <c r="DN151" s="124"/>
      <c r="DO151" s="124"/>
      <c r="DP151" s="124"/>
      <c r="DQ151" s="124"/>
      <c r="DR151" s="124"/>
      <c r="DS151" s="124"/>
      <c r="DT151" s="124"/>
      <c r="DU151" s="124"/>
      <c r="DV151" s="124"/>
      <c r="DW151" s="124"/>
    </row>
    <row r="152" spans="2:127" x14ac:dyDescent="0.2"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  <c r="CI152" s="124"/>
      <c r="CJ152" s="124"/>
      <c r="CK152" s="124"/>
      <c r="CL152" s="124"/>
      <c r="CM152" s="124"/>
      <c r="CN152" s="124"/>
      <c r="CO152" s="124"/>
      <c r="CP152" s="124"/>
      <c r="CQ152" s="124"/>
      <c r="CR152" s="124"/>
      <c r="CS152" s="124"/>
      <c r="CT152" s="124"/>
      <c r="CU152" s="124"/>
      <c r="CV152" s="124"/>
      <c r="CW152" s="124"/>
      <c r="CX152" s="124"/>
      <c r="CY152" s="124"/>
      <c r="CZ152" s="124"/>
      <c r="DA152" s="124"/>
      <c r="DB152" s="124"/>
      <c r="DC152" s="124"/>
      <c r="DD152" s="124"/>
      <c r="DE152" s="124"/>
      <c r="DF152" s="124"/>
      <c r="DG152" s="124"/>
      <c r="DH152" s="124"/>
      <c r="DI152" s="124"/>
      <c r="DJ152" s="124"/>
      <c r="DK152" s="124"/>
      <c r="DL152" s="124"/>
      <c r="DM152" s="124"/>
      <c r="DN152" s="124"/>
      <c r="DO152" s="124"/>
      <c r="DP152" s="124"/>
      <c r="DQ152" s="124"/>
      <c r="DR152" s="124"/>
      <c r="DS152" s="124"/>
      <c r="DT152" s="124"/>
      <c r="DU152" s="124"/>
      <c r="DV152" s="124"/>
      <c r="DW152" s="124"/>
    </row>
    <row r="153" spans="2:127" x14ac:dyDescent="0.2"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  <c r="CI153" s="124"/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24"/>
      <c r="DD153" s="124"/>
      <c r="DE153" s="124"/>
      <c r="DF153" s="124"/>
      <c r="DG153" s="124"/>
      <c r="DH153" s="124"/>
      <c r="DI153" s="124"/>
      <c r="DJ153" s="124"/>
      <c r="DK153" s="124"/>
      <c r="DL153" s="124"/>
      <c r="DM153" s="124"/>
      <c r="DN153" s="124"/>
      <c r="DO153" s="124"/>
      <c r="DP153" s="124"/>
      <c r="DQ153" s="124"/>
      <c r="DR153" s="124"/>
      <c r="DS153" s="124"/>
      <c r="DT153" s="124"/>
      <c r="DU153" s="124"/>
      <c r="DV153" s="124"/>
      <c r="DW153" s="124"/>
    </row>
    <row r="154" spans="2:127" x14ac:dyDescent="0.2"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/>
      <c r="CG154" s="124"/>
      <c r="CH154" s="124"/>
      <c r="CI154" s="124"/>
      <c r="CJ154" s="124"/>
      <c r="CK154" s="124"/>
      <c r="CL154" s="124"/>
      <c r="CM154" s="124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24"/>
      <c r="CX154" s="124"/>
      <c r="CY154" s="124"/>
      <c r="CZ154" s="124"/>
      <c r="DA154" s="124"/>
      <c r="DB154" s="124"/>
      <c r="DC154" s="124"/>
      <c r="DD154" s="124"/>
      <c r="DE154" s="124"/>
      <c r="DF154" s="124"/>
      <c r="DG154" s="124"/>
      <c r="DH154" s="124"/>
      <c r="DI154" s="124"/>
      <c r="DJ154" s="124"/>
      <c r="DK154" s="124"/>
      <c r="DL154" s="124"/>
      <c r="DM154" s="124"/>
      <c r="DN154" s="124"/>
      <c r="DO154" s="124"/>
      <c r="DP154" s="124"/>
      <c r="DQ154" s="124"/>
      <c r="DR154" s="124"/>
      <c r="DS154" s="124"/>
      <c r="DT154" s="124"/>
      <c r="DU154" s="124"/>
      <c r="DV154" s="124"/>
      <c r="DW154" s="124"/>
    </row>
    <row r="155" spans="2:127" x14ac:dyDescent="0.2"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124"/>
      <c r="CI155" s="124"/>
      <c r="CJ155" s="124"/>
      <c r="CK155" s="124"/>
      <c r="CL155" s="124"/>
      <c r="CM155" s="124"/>
      <c r="CN155" s="124"/>
      <c r="CO155" s="124"/>
      <c r="CP155" s="124"/>
      <c r="CQ155" s="124"/>
      <c r="CR155" s="124"/>
      <c r="CS155" s="124"/>
      <c r="CT155" s="124"/>
      <c r="CU155" s="124"/>
      <c r="CV155" s="124"/>
      <c r="CW155" s="124"/>
      <c r="CX155" s="124"/>
      <c r="CY155" s="124"/>
      <c r="CZ155" s="124"/>
      <c r="DA155" s="124"/>
      <c r="DB155" s="124"/>
      <c r="DC155" s="124"/>
      <c r="DD155" s="124"/>
      <c r="DE155" s="124"/>
      <c r="DF155" s="124"/>
      <c r="DG155" s="124"/>
      <c r="DH155" s="124"/>
      <c r="DI155" s="124"/>
      <c r="DJ155" s="124"/>
      <c r="DK155" s="124"/>
      <c r="DL155" s="124"/>
      <c r="DM155" s="124"/>
      <c r="DN155" s="124"/>
      <c r="DO155" s="124"/>
      <c r="DP155" s="124"/>
      <c r="DQ155" s="124"/>
      <c r="DR155" s="124"/>
      <c r="DS155" s="124"/>
      <c r="DT155" s="124"/>
      <c r="DU155" s="124"/>
      <c r="DV155" s="124"/>
      <c r="DW155" s="124"/>
    </row>
    <row r="156" spans="2:127" x14ac:dyDescent="0.2"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/>
      <c r="CG156" s="124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  <c r="CU156" s="124"/>
      <c r="CV156" s="124"/>
      <c r="CW156" s="124"/>
      <c r="CX156" s="124"/>
      <c r="CY156" s="124"/>
      <c r="CZ156" s="124"/>
      <c r="DA156" s="124"/>
      <c r="DB156" s="124"/>
      <c r="DC156" s="124"/>
      <c r="DD156" s="124"/>
      <c r="DE156" s="124"/>
      <c r="DF156" s="124"/>
      <c r="DG156" s="124"/>
      <c r="DH156" s="124"/>
      <c r="DI156" s="124"/>
      <c r="DJ156" s="124"/>
      <c r="DK156" s="124"/>
      <c r="DL156" s="124"/>
      <c r="DM156" s="124"/>
      <c r="DN156" s="124"/>
      <c r="DO156" s="124"/>
      <c r="DP156" s="124"/>
      <c r="DQ156" s="124"/>
      <c r="DR156" s="124"/>
      <c r="DS156" s="124"/>
      <c r="DT156" s="124"/>
      <c r="DU156" s="124"/>
      <c r="DV156" s="124"/>
      <c r="DW156" s="124"/>
    </row>
    <row r="157" spans="2:127" x14ac:dyDescent="0.2"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  <c r="CU157" s="124"/>
      <c r="CV157" s="124"/>
      <c r="CW157" s="124"/>
      <c r="CX157" s="124"/>
      <c r="CY157" s="124"/>
      <c r="CZ157" s="124"/>
      <c r="DA157" s="124"/>
      <c r="DB157" s="124"/>
      <c r="DC157" s="124"/>
      <c r="DD157" s="124"/>
      <c r="DE157" s="124"/>
      <c r="DF157" s="124"/>
      <c r="DG157" s="124"/>
      <c r="DH157" s="124"/>
      <c r="DI157" s="124"/>
      <c r="DJ157" s="124"/>
      <c r="DK157" s="124"/>
      <c r="DL157" s="124"/>
      <c r="DM157" s="124"/>
      <c r="DN157" s="124"/>
      <c r="DO157" s="124"/>
      <c r="DP157" s="124"/>
      <c r="DQ157" s="124"/>
      <c r="DR157" s="124"/>
      <c r="DS157" s="124"/>
      <c r="DT157" s="124"/>
      <c r="DU157" s="124"/>
      <c r="DV157" s="124"/>
      <c r="DW157" s="124"/>
    </row>
    <row r="158" spans="2:127" x14ac:dyDescent="0.2"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4"/>
      <c r="CB158" s="124"/>
      <c r="CC158" s="124"/>
      <c r="CD158" s="124"/>
      <c r="CE158" s="124"/>
      <c r="CF158" s="124"/>
      <c r="CG158" s="124"/>
      <c r="CH158" s="124"/>
      <c r="CI158" s="124"/>
      <c r="CJ158" s="124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  <c r="CU158" s="124"/>
      <c r="CV158" s="124"/>
      <c r="CW158" s="124"/>
      <c r="CX158" s="124"/>
      <c r="CY158" s="124"/>
      <c r="CZ158" s="124"/>
      <c r="DA158" s="124"/>
      <c r="DB158" s="124"/>
      <c r="DC158" s="124"/>
      <c r="DD158" s="124"/>
      <c r="DE158" s="124"/>
      <c r="DF158" s="124"/>
      <c r="DG158" s="124"/>
      <c r="DH158" s="124"/>
      <c r="DI158" s="124"/>
      <c r="DJ158" s="124"/>
      <c r="DK158" s="124"/>
      <c r="DL158" s="124"/>
      <c r="DM158" s="124"/>
      <c r="DN158" s="124"/>
      <c r="DO158" s="124"/>
      <c r="DP158" s="124"/>
      <c r="DQ158" s="124"/>
      <c r="DR158" s="124"/>
      <c r="DS158" s="124"/>
      <c r="DT158" s="124"/>
      <c r="DU158" s="124"/>
      <c r="DV158" s="124"/>
      <c r="DW158" s="124"/>
    </row>
    <row r="159" spans="2:127" x14ac:dyDescent="0.2"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  <c r="BV159" s="124"/>
      <c r="BW159" s="124"/>
      <c r="BX159" s="124"/>
      <c r="BY159" s="124"/>
      <c r="BZ159" s="124"/>
      <c r="CA159" s="124"/>
      <c r="CB159" s="124"/>
      <c r="CC159" s="124"/>
      <c r="CD159" s="124"/>
      <c r="CE159" s="124"/>
      <c r="CF159" s="124"/>
      <c r="CG159" s="124"/>
      <c r="CH159" s="124"/>
      <c r="CI159" s="124"/>
      <c r="CJ159" s="124"/>
      <c r="CK159" s="124"/>
      <c r="CL159" s="124"/>
      <c r="CM159" s="124"/>
      <c r="CN159" s="124"/>
      <c r="CO159" s="124"/>
      <c r="CP159" s="124"/>
      <c r="CQ159" s="124"/>
      <c r="CR159" s="124"/>
      <c r="CS159" s="124"/>
      <c r="CT159" s="124"/>
      <c r="CU159" s="124"/>
      <c r="CV159" s="124"/>
      <c r="CW159" s="124"/>
      <c r="CX159" s="124"/>
      <c r="CY159" s="124"/>
      <c r="CZ159" s="124"/>
      <c r="DA159" s="124"/>
      <c r="DB159" s="124"/>
      <c r="DC159" s="124"/>
      <c r="DD159" s="124"/>
      <c r="DE159" s="124"/>
      <c r="DF159" s="124"/>
      <c r="DG159" s="124"/>
      <c r="DH159" s="124"/>
      <c r="DI159" s="124"/>
      <c r="DJ159" s="124"/>
      <c r="DK159" s="124"/>
      <c r="DL159" s="124"/>
      <c r="DM159" s="124"/>
      <c r="DN159" s="124"/>
      <c r="DO159" s="124"/>
      <c r="DP159" s="124"/>
      <c r="DQ159" s="124"/>
      <c r="DR159" s="124"/>
      <c r="DS159" s="124"/>
      <c r="DT159" s="124"/>
      <c r="DU159" s="124"/>
      <c r="DV159" s="124"/>
      <c r="DW159" s="124"/>
    </row>
    <row r="160" spans="2:127" x14ac:dyDescent="0.2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  <c r="BV160" s="124"/>
      <c r="BW160" s="124"/>
      <c r="BX160" s="124"/>
      <c r="BY160" s="124"/>
      <c r="BZ160" s="124"/>
      <c r="CA160" s="124"/>
      <c r="CB160" s="124"/>
      <c r="CC160" s="124"/>
      <c r="CD160" s="124"/>
      <c r="CE160" s="124"/>
      <c r="CF160" s="124"/>
      <c r="CG160" s="124"/>
      <c r="CH160" s="124"/>
      <c r="CI160" s="124"/>
      <c r="CJ160" s="124"/>
      <c r="CK160" s="124"/>
      <c r="CL160" s="124"/>
      <c r="CM160" s="124"/>
      <c r="CN160" s="124"/>
      <c r="CO160" s="124"/>
      <c r="CP160" s="124"/>
      <c r="CQ160" s="124"/>
      <c r="CR160" s="124"/>
      <c r="CS160" s="124"/>
      <c r="CT160" s="124"/>
      <c r="CU160" s="124"/>
      <c r="CV160" s="124"/>
      <c r="CW160" s="124"/>
      <c r="CX160" s="124"/>
      <c r="CY160" s="124"/>
      <c r="CZ160" s="124"/>
      <c r="DA160" s="124"/>
      <c r="DB160" s="124"/>
      <c r="DC160" s="124"/>
      <c r="DD160" s="124"/>
      <c r="DE160" s="124"/>
      <c r="DF160" s="124"/>
      <c r="DG160" s="124"/>
      <c r="DH160" s="124"/>
      <c r="DI160" s="124"/>
      <c r="DJ160" s="124"/>
      <c r="DK160" s="124"/>
      <c r="DL160" s="124"/>
      <c r="DM160" s="124"/>
      <c r="DN160" s="124"/>
      <c r="DO160" s="124"/>
      <c r="DP160" s="124"/>
      <c r="DQ160" s="124"/>
      <c r="DR160" s="124"/>
      <c r="DS160" s="124"/>
      <c r="DT160" s="124"/>
      <c r="DU160" s="124"/>
      <c r="DV160" s="124"/>
      <c r="DW160" s="124"/>
    </row>
    <row r="161" spans="2:127" x14ac:dyDescent="0.2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124"/>
      <c r="CA161" s="124"/>
      <c r="CB161" s="124"/>
      <c r="CC161" s="124"/>
      <c r="CD161" s="124"/>
      <c r="CE161" s="124"/>
      <c r="CF161" s="124"/>
      <c r="CG161" s="124"/>
      <c r="CH161" s="124"/>
      <c r="CI161" s="124"/>
      <c r="CJ161" s="124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  <c r="CU161" s="124"/>
      <c r="CV161" s="124"/>
      <c r="CW161" s="124"/>
      <c r="CX161" s="124"/>
      <c r="CY161" s="124"/>
      <c r="CZ161" s="124"/>
      <c r="DA161" s="124"/>
      <c r="DB161" s="124"/>
      <c r="DC161" s="124"/>
      <c r="DD161" s="124"/>
      <c r="DE161" s="124"/>
      <c r="DF161" s="124"/>
      <c r="DG161" s="124"/>
      <c r="DH161" s="124"/>
      <c r="DI161" s="124"/>
      <c r="DJ161" s="124"/>
      <c r="DK161" s="124"/>
      <c r="DL161" s="124"/>
      <c r="DM161" s="124"/>
      <c r="DN161" s="124"/>
      <c r="DO161" s="124"/>
      <c r="DP161" s="124"/>
      <c r="DQ161" s="124"/>
      <c r="DR161" s="124"/>
      <c r="DS161" s="124"/>
      <c r="DT161" s="124"/>
      <c r="DU161" s="124"/>
      <c r="DV161" s="124"/>
      <c r="DW161" s="124"/>
    </row>
    <row r="162" spans="2:127" x14ac:dyDescent="0.2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4"/>
      <c r="CB162" s="124"/>
      <c r="CC162" s="124"/>
      <c r="CD162" s="124"/>
      <c r="CE162" s="124"/>
      <c r="CF162" s="124"/>
      <c r="CG162" s="124"/>
      <c r="CH162" s="124"/>
      <c r="CI162" s="124"/>
      <c r="CJ162" s="124"/>
      <c r="CK162" s="124"/>
      <c r="CL162" s="124"/>
      <c r="CM162" s="124"/>
      <c r="CN162" s="124"/>
      <c r="CO162" s="124"/>
      <c r="CP162" s="124"/>
      <c r="CQ162" s="124"/>
      <c r="CR162" s="124"/>
      <c r="CS162" s="124"/>
      <c r="CT162" s="124"/>
      <c r="CU162" s="124"/>
      <c r="CV162" s="124"/>
      <c r="CW162" s="124"/>
      <c r="CX162" s="124"/>
      <c r="CY162" s="124"/>
      <c r="CZ162" s="124"/>
      <c r="DA162" s="124"/>
      <c r="DB162" s="124"/>
      <c r="DC162" s="124"/>
      <c r="DD162" s="124"/>
      <c r="DE162" s="124"/>
      <c r="DF162" s="124"/>
      <c r="DG162" s="124"/>
      <c r="DH162" s="124"/>
      <c r="DI162" s="124"/>
      <c r="DJ162" s="124"/>
      <c r="DK162" s="124"/>
      <c r="DL162" s="124"/>
      <c r="DM162" s="124"/>
      <c r="DN162" s="124"/>
      <c r="DO162" s="124"/>
      <c r="DP162" s="124"/>
      <c r="DQ162" s="124"/>
      <c r="DR162" s="124"/>
      <c r="DS162" s="124"/>
      <c r="DT162" s="124"/>
      <c r="DU162" s="124"/>
      <c r="DV162" s="124"/>
      <c r="DW162" s="124"/>
    </row>
    <row r="163" spans="2:127" x14ac:dyDescent="0.2"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4"/>
      <c r="BG163" s="124"/>
      <c r="BH163" s="124"/>
      <c r="BI163" s="124"/>
      <c r="BJ163" s="124"/>
      <c r="BK163" s="124"/>
      <c r="BL163" s="124"/>
      <c r="BM163" s="124"/>
      <c r="BN163" s="124"/>
      <c r="BO163" s="124"/>
      <c r="BP163" s="124"/>
      <c r="BQ163" s="124"/>
      <c r="BR163" s="124"/>
      <c r="BS163" s="124"/>
      <c r="BT163" s="124"/>
      <c r="BU163" s="124"/>
      <c r="BV163" s="124"/>
      <c r="BW163" s="124"/>
      <c r="BX163" s="124"/>
      <c r="BY163" s="124"/>
      <c r="BZ163" s="124"/>
      <c r="CA163" s="124"/>
      <c r="CB163" s="124"/>
      <c r="CC163" s="124"/>
      <c r="CD163" s="124"/>
      <c r="CE163" s="124"/>
      <c r="CF163" s="124"/>
      <c r="CG163" s="124"/>
      <c r="CH163" s="124"/>
      <c r="CI163" s="124"/>
      <c r="CJ163" s="124"/>
      <c r="CK163" s="124"/>
      <c r="CL163" s="124"/>
      <c r="CM163" s="124"/>
      <c r="CN163" s="124"/>
      <c r="CO163" s="124"/>
      <c r="CP163" s="124"/>
      <c r="CQ163" s="124"/>
      <c r="CR163" s="124"/>
      <c r="CS163" s="124"/>
      <c r="CT163" s="124"/>
      <c r="CU163" s="124"/>
      <c r="CV163" s="124"/>
      <c r="CW163" s="124"/>
      <c r="CX163" s="124"/>
      <c r="CY163" s="124"/>
      <c r="CZ163" s="124"/>
      <c r="DA163" s="124"/>
      <c r="DB163" s="124"/>
      <c r="DC163" s="124"/>
      <c r="DD163" s="124"/>
      <c r="DE163" s="124"/>
      <c r="DF163" s="124"/>
      <c r="DG163" s="124"/>
      <c r="DH163" s="124"/>
      <c r="DI163" s="124"/>
      <c r="DJ163" s="124"/>
      <c r="DK163" s="124"/>
      <c r="DL163" s="124"/>
      <c r="DM163" s="124"/>
      <c r="DN163" s="124"/>
      <c r="DO163" s="124"/>
      <c r="DP163" s="124"/>
      <c r="DQ163" s="124"/>
      <c r="DR163" s="124"/>
      <c r="DS163" s="124"/>
      <c r="DT163" s="124"/>
      <c r="DU163" s="124"/>
      <c r="DV163" s="124"/>
      <c r="DW163" s="124"/>
    </row>
    <row r="164" spans="2:127" x14ac:dyDescent="0.2"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  <c r="BV164" s="124"/>
      <c r="BW164" s="124"/>
      <c r="BX164" s="124"/>
      <c r="BY164" s="124"/>
      <c r="BZ164" s="124"/>
      <c r="CA164" s="124"/>
      <c r="CB164" s="124"/>
      <c r="CC164" s="124"/>
      <c r="CD164" s="124"/>
      <c r="CE164" s="124"/>
      <c r="CF164" s="124"/>
      <c r="CG164" s="124"/>
      <c r="CH164" s="124"/>
      <c r="CI164" s="124"/>
      <c r="CJ164" s="124"/>
      <c r="CK164" s="124"/>
      <c r="CL164" s="124"/>
      <c r="CM164" s="124"/>
      <c r="CN164" s="124"/>
      <c r="CO164" s="124"/>
      <c r="CP164" s="124"/>
      <c r="CQ164" s="124"/>
      <c r="CR164" s="124"/>
      <c r="CS164" s="124"/>
      <c r="CT164" s="124"/>
      <c r="CU164" s="124"/>
      <c r="CV164" s="124"/>
      <c r="CW164" s="124"/>
      <c r="CX164" s="124"/>
      <c r="CY164" s="124"/>
      <c r="CZ164" s="124"/>
      <c r="DA164" s="124"/>
      <c r="DB164" s="124"/>
      <c r="DC164" s="124"/>
      <c r="DD164" s="124"/>
      <c r="DE164" s="124"/>
      <c r="DF164" s="124"/>
      <c r="DG164" s="124"/>
      <c r="DH164" s="124"/>
      <c r="DI164" s="124"/>
      <c r="DJ164" s="124"/>
      <c r="DK164" s="124"/>
      <c r="DL164" s="124"/>
      <c r="DM164" s="124"/>
      <c r="DN164" s="124"/>
      <c r="DO164" s="124"/>
      <c r="DP164" s="124"/>
      <c r="DQ164" s="124"/>
      <c r="DR164" s="124"/>
      <c r="DS164" s="124"/>
      <c r="DT164" s="124"/>
      <c r="DU164" s="124"/>
      <c r="DV164" s="124"/>
      <c r="DW164" s="124"/>
    </row>
    <row r="165" spans="2:127" x14ac:dyDescent="0.2"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/>
      <c r="BV165" s="124"/>
      <c r="BW165" s="124"/>
      <c r="BX165" s="124"/>
      <c r="BY165" s="124"/>
      <c r="BZ165" s="124"/>
      <c r="CA165" s="124"/>
      <c r="CB165" s="124"/>
      <c r="CC165" s="124"/>
      <c r="CD165" s="124"/>
      <c r="CE165" s="124"/>
      <c r="CF165" s="124"/>
      <c r="CG165" s="124"/>
      <c r="CH165" s="124"/>
      <c r="CI165" s="124"/>
      <c r="CJ165" s="124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  <c r="CU165" s="124"/>
      <c r="CV165" s="124"/>
      <c r="CW165" s="124"/>
      <c r="CX165" s="124"/>
      <c r="CY165" s="124"/>
      <c r="CZ165" s="124"/>
      <c r="DA165" s="124"/>
      <c r="DB165" s="124"/>
      <c r="DC165" s="124"/>
      <c r="DD165" s="124"/>
      <c r="DE165" s="124"/>
      <c r="DF165" s="124"/>
      <c r="DG165" s="124"/>
      <c r="DH165" s="124"/>
      <c r="DI165" s="124"/>
      <c r="DJ165" s="124"/>
      <c r="DK165" s="124"/>
      <c r="DL165" s="124"/>
      <c r="DM165" s="124"/>
      <c r="DN165" s="124"/>
      <c r="DO165" s="124"/>
      <c r="DP165" s="124"/>
      <c r="DQ165" s="124"/>
      <c r="DR165" s="124"/>
      <c r="DS165" s="124"/>
      <c r="DT165" s="124"/>
      <c r="DU165" s="124"/>
      <c r="DV165" s="124"/>
      <c r="DW165" s="124"/>
    </row>
    <row r="166" spans="2:127" x14ac:dyDescent="0.2"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/>
      <c r="DL166" s="124"/>
      <c r="DM166" s="124"/>
      <c r="DN166" s="124"/>
      <c r="DO166" s="124"/>
      <c r="DP166" s="124"/>
      <c r="DQ166" s="124"/>
      <c r="DR166" s="124"/>
      <c r="DS166" s="124"/>
      <c r="DT166" s="124"/>
      <c r="DU166" s="124"/>
      <c r="DV166" s="124"/>
      <c r="DW166" s="124"/>
    </row>
    <row r="167" spans="2:127" x14ac:dyDescent="0.2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4"/>
      <c r="BH167" s="124"/>
      <c r="BI167" s="124"/>
      <c r="BJ167" s="124"/>
      <c r="BK167" s="124"/>
      <c r="BL167" s="124"/>
      <c r="BM167" s="124"/>
      <c r="BN167" s="124"/>
      <c r="BO167" s="124"/>
      <c r="BP167" s="124"/>
      <c r="BQ167" s="124"/>
      <c r="BR167" s="124"/>
      <c r="BS167" s="124"/>
      <c r="BT167" s="124"/>
      <c r="BU167" s="124"/>
      <c r="BV167" s="124"/>
      <c r="BW167" s="124"/>
      <c r="BX167" s="124"/>
      <c r="BY167" s="124"/>
      <c r="BZ167" s="124"/>
      <c r="CA167" s="124"/>
      <c r="CB167" s="124"/>
      <c r="CC167" s="124"/>
      <c r="CD167" s="124"/>
      <c r="CE167" s="124"/>
      <c r="CF167" s="124"/>
      <c r="CG167" s="124"/>
      <c r="CH167" s="124"/>
      <c r="CI167" s="124"/>
      <c r="CJ167" s="124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  <c r="CU167" s="124"/>
      <c r="CV167" s="124"/>
      <c r="CW167" s="124"/>
      <c r="CX167" s="124"/>
      <c r="CY167" s="124"/>
      <c r="CZ167" s="124"/>
      <c r="DA167" s="124"/>
      <c r="DB167" s="124"/>
      <c r="DC167" s="124"/>
      <c r="DD167" s="124"/>
      <c r="DE167" s="124"/>
      <c r="DF167" s="124"/>
      <c r="DG167" s="124"/>
      <c r="DH167" s="124"/>
      <c r="DI167" s="124"/>
      <c r="DJ167" s="124"/>
      <c r="DK167" s="124"/>
      <c r="DL167" s="124"/>
      <c r="DM167" s="124"/>
      <c r="DN167" s="124"/>
      <c r="DO167" s="124"/>
      <c r="DP167" s="124"/>
      <c r="DQ167" s="124"/>
      <c r="DR167" s="124"/>
      <c r="DS167" s="124"/>
      <c r="DT167" s="124"/>
      <c r="DU167" s="124"/>
      <c r="DV167" s="124"/>
      <c r="DW167" s="124"/>
    </row>
    <row r="168" spans="2:127" x14ac:dyDescent="0.2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4"/>
      <c r="BH168" s="124"/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  <c r="CI168" s="124"/>
      <c r="CJ168" s="124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  <c r="CX168" s="124"/>
      <c r="CY168" s="124"/>
      <c r="CZ168" s="124"/>
      <c r="DA168" s="124"/>
      <c r="DB168" s="124"/>
      <c r="DC168" s="124"/>
      <c r="DD168" s="124"/>
      <c r="DE168" s="124"/>
      <c r="DF168" s="124"/>
      <c r="DG168" s="124"/>
      <c r="DH168" s="124"/>
      <c r="DI168" s="124"/>
      <c r="DJ168" s="124"/>
      <c r="DK168" s="124"/>
      <c r="DL168" s="124"/>
      <c r="DM168" s="124"/>
      <c r="DN168" s="124"/>
      <c r="DO168" s="124"/>
      <c r="DP168" s="124"/>
      <c r="DQ168" s="124"/>
      <c r="DR168" s="124"/>
      <c r="DS168" s="124"/>
      <c r="DT168" s="124"/>
      <c r="DU168" s="124"/>
      <c r="DV168" s="124"/>
      <c r="DW168" s="124"/>
    </row>
    <row r="169" spans="2:127" x14ac:dyDescent="0.2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  <c r="BI169" s="124"/>
      <c r="BJ169" s="124"/>
      <c r="BK169" s="124"/>
      <c r="BL169" s="124"/>
      <c r="BM169" s="124"/>
      <c r="BN169" s="124"/>
      <c r="BO169" s="124"/>
      <c r="BP169" s="124"/>
      <c r="BQ169" s="124"/>
      <c r="BR169" s="124"/>
      <c r="BS169" s="124"/>
      <c r="BT169" s="124"/>
      <c r="BU169" s="124"/>
      <c r="BV169" s="124"/>
      <c r="BW169" s="124"/>
      <c r="BX169" s="124"/>
      <c r="BY169" s="124"/>
      <c r="BZ169" s="124"/>
      <c r="CA169" s="124"/>
      <c r="CB169" s="124"/>
      <c r="CC169" s="124"/>
      <c r="CD169" s="124"/>
      <c r="CE169" s="124"/>
      <c r="CF169" s="124"/>
      <c r="CG169" s="124"/>
      <c r="CH169" s="124"/>
      <c r="CI169" s="124"/>
      <c r="CJ169" s="124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  <c r="CU169" s="124"/>
      <c r="CV169" s="124"/>
      <c r="CW169" s="124"/>
      <c r="CX169" s="124"/>
      <c r="CY169" s="124"/>
      <c r="CZ169" s="124"/>
      <c r="DA169" s="124"/>
      <c r="DB169" s="124"/>
      <c r="DC169" s="124"/>
      <c r="DD169" s="124"/>
      <c r="DE169" s="124"/>
      <c r="DF169" s="124"/>
      <c r="DG169" s="124"/>
      <c r="DH169" s="124"/>
      <c r="DI169" s="124"/>
      <c r="DJ169" s="124"/>
      <c r="DK169" s="124"/>
      <c r="DL169" s="124"/>
      <c r="DM169" s="124"/>
      <c r="DN169" s="124"/>
      <c r="DO169" s="124"/>
      <c r="DP169" s="124"/>
      <c r="DQ169" s="124"/>
      <c r="DR169" s="124"/>
      <c r="DS169" s="124"/>
      <c r="DT169" s="124"/>
      <c r="DU169" s="124"/>
      <c r="DV169" s="124"/>
      <c r="DW169" s="124"/>
    </row>
    <row r="170" spans="2:127" x14ac:dyDescent="0.2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24"/>
      <c r="CD170" s="124"/>
      <c r="CE170" s="124"/>
      <c r="CF170" s="124"/>
      <c r="CG170" s="124"/>
      <c r="CH170" s="124"/>
      <c r="CI170" s="124"/>
      <c r="CJ170" s="124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  <c r="CU170" s="124"/>
      <c r="CV170" s="124"/>
      <c r="CW170" s="124"/>
      <c r="CX170" s="124"/>
      <c r="CY170" s="124"/>
      <c r="CZ170" s="124"/>
      <c r="DA170" s="124"/>
      <c r="DB170" s="124"/>
      <c r="DC170" s="124"/>
      <c r="DD170" s="124"/>
      <c r="DE170" s="124"/>
      <c r="DF170" s="124"/>
      <c r="DG170" s="124"/>
      <c r="DH170" s="124"/>
      <c r="DI170" s="124"/>
      <c r="DJ170" s="124"/>
      <c r="DK170" s="124"/>
      <c r="DL170" s="124"/>
      <c r="DM170" s="124"/>
      <c r="DN170" s="124"/>
      <c r="DO170" s="124"/>
      <c r="DP170" s="124"/>
      <c r="DQ170" s="124"/>
      <c r="DR170" s="124"/>
      <c r="DS170" s="124"/>
      <c r="DT170" s="124"/>
      <c r="DU170" s="124"/>
      <c r="DV170" s="124"/>
      <c r="DW170" s="124"/>
    </row>
    <row r="171" spans="2:127" x14ac:dyDescent="0.2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  <c r="BV171" s="124"/>
      <c r="BW171" s="124"/>
      <c r="BX171" s="124"/>
      <c r="BY171" s="124"/>
      <c r="BZ171" s="124"/>
      <c r="CA171" s="124"/>
      <c r="CB171" s="124"/>
      <c r="CC171" s="124"/>
      <c r="CD171" s="124"/>
      <c r="CE171" s="124"/>
      <c r="CF171" s="124"/>
      <c r="CG171" s="124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  <c r="CU171" s="124"/>
      <c r="CV171" s="124"/>
      <c r="CW171" s="124"/>
      <c r="CX171" s="124"/>
      <c r="CY171" s="124"/>
      <c r="CZ171" s="124"/>
      <c r="DA171" s="124"/>
      <c r="DB171" s="124"/>
      <c r="DC171" s="124"/>
      <c r="DD171" s="124"/>
      <c r="DE171" s="124"/>
      <c r="DF171" s="124"/>
      <c r="DG171" s="124"/>
      <c r="DH171" s="124"/>
      <c r="DI171" s="124"/>
      <c r="DJ171" s="124"/>
      <c r="DK171" s="124"/>
      <c r="DL171" s="124"/>
      <c r="DM171" s="124"/>
      <c r="DN171" s="124"/>
      <c r="DO171" s="124"/>
      <c r="DP171" s="124"/>
      <c r="DQ171" s="124"/>
      <c r="DR171" s="124"/>
      <c r="DS171" s="124"/>
      <c r="DT171" s="124"/>
      <c r="DU171" s="124"/>
      <c r="DV171" s="124"/>
      <c r="DW171" s="124"/>
    </row>
    <row r="172" spans="2:127" x14ac:dyDescent="0.2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  <c r="CI172" s="124"/>
      <c r="CJ172" s="124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  <c r="CU172" s="124"/>
      <c r="CV172" s="124"/>
      <c r="CW172" s="124"/>
      <c r="CX172" s="124"/>
      <c r="CY172" s="124"/>
      <c r="CZ172" s="124"/>
      <c r="DA172" s="124"/>
      <c r="DB172" s="124"/>
      <c r="DC172" s="124"/>
      <c r="DD172" s="124"/>
      <c r="DE172" s="124"/>
      <c r="DF172" s="124"/>
      <c r="DG172" s="124"/>
      <c r="DH172" s="124"/>
      <c r="DI172" s="124"/>
      <c r="DJ172" s="124"/>
      <c r="DK172" s="124"/>
      <c r="DL172" s="124"/>
      <c r="DM172" s="124"/>
      <c r="DN172" s="124"/>
      <c r="DO172" s="124"/>
      <c r="DP172" s="124"/>
      <c r="DQ172" s="124"/>
      <c r="DR172" s="124"/>
      <c r="DS172" s="124"/>
      <c r="DT172" s="124"/>
      <c r="DU172" s="124"/>
      <c r="DV172" s="124"/>
      <c r="DW172" s="124"/>
    </row>
    <row r="173" spans="2:127" x14ac:dyDescent="0.2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4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  <c r="CU173" s="124"/>
      <c r="CV173" s="124"/>
      <c r="CW173" s="124"/>
      <c r="CX173" s="124"/>
      <c r="CY173" s="124"/>
      <c r="CZ173" s="124"/>
      <c r="DA173" s="124"/>
      <c r="DB173" s="124"/>
      <c r="DC173" s="124"/>
      <c r="DD173" s="124"/>
      <c r="DE173" s="124"/>
      <c r="DF173" s="124"/>
      <c r="DG173" s="124"/>
      <c r="DH173" s="124"/>
      <c r="DI173" s="124"/>
      <c r="DJ173" s="124"/>
      <c r="DK173" s="124"/>
      <c r="DL173" s="124"/>
      <c r="DM173" s="124"/>
      <c r="DN173" s="124"/>
      <c r="DO173" s="124"/>
      <c r="DP173" s="124"/>
      <c r="DQ173" s="124"/>
      <c r="DR173" s="124"/>
      <c r="DS173" s="124"/>
      <c r="DT173" s="124"/>
      <c r="DU173" s="124"/>
      <c r="DV173" s="124"/>
      <c r="DW173" s="124"/>
    </row>
    <row r="174" spans="2:127" x14ac:dyDescent="0.2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24"/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</row>
    <row r="175" spans="2:127" x14ac:dyDescent="0.2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  <c r="CU175" s="124"/>
      <c r="CV175" s="124"/>
      <c r="CW175" s="124"/>
      <c r="CX175" s="124"/>
      <c r="CY175" s="124"/>
      <c r="CZ175" s="124"/>
      <c r="DA175" s="124"/>
      <c r="DB175" s="124"/>
      <c r="DC175" s="124"/>
      <c r="DD175" s="124"/>
      <c r="DE175" s="124"/>
      <c r="DF175" s="124"/>
      <c r="DG175" s="124"/>
      <c r="DH175" s="124"/>
      <c r="DI175" s="124"/>
      <c r="DJ175" s="124"/>
      <c r="DK175" s="124"/>
      <c r="DL175" s="124"/>
      <c r="DM175" s="124"/>
      <c r="DN175" s="124"/>
      <c r="DO175" s="124"/>
      <c r="DP175" s="124"/>
      <c r="DQ175" s="124"/>
      <c r="DR175" s="124"/>
      <c r="DS175" s="124"/>
      <c r="DT175" s="124"/>
      <c r="DU175" s="124"/>
      <c r="DV175" s="124"/>
      <c r="DW175" s="124"/>
    </row>
    <row r="176" spans="2:127" x14ac:dyDescent="0.2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  <c r="BV176" s="124"/>
      <c r="BW176" s="124"/>
      <c r="BX176" s="124"/>
      <c r="BY176" s="124"/>
      <c r="BZ176" s="124"/>
      <c r="CA176" s="124"/>
      <c r="CB176" s="124"/>
      <c r="CC176" s="124"/>
      <c r="CD176" s="124"/>
      <c r="CE176" s="124"/>
      <c r="CF176" s="124"/>
      <c r="CG176" s="124"/>
      <c r="CH176" s="124"/>
      <c r="CI176" s="124"/>
      <c r="CJ176" s="124"/>
      <c r="CK176" s="124"/>
      <c r="CL176" s="124"/>
      <c r="CM176" s="124"/>
      <c r="CN176" s="124"/>
      <c r="CO176" s="124"/>
      <c r="CP176" s="124"/>
      <c r="CQ176" s="124"/>
      <c r="CR176" s="124"/>
      <c r="CS176" s="124"/>
      <c r="CT176" s="124"/>
      <c r="CU176" s="124"/>
      <c r="CV176" s="124"/>
      <c r="CW176" s="124"/>
      <c r="CX176" s="124"/>
      <c r="CY176" s="124"/>
      <c r="CZ176" s="124"/>
      <c r="DA176" s="124"/>
      <c r="DB176" s="124"/>
      <c r="DC176" s="124"/>
      <c r="DD176" s="124"/>
      <c r="DE176" s="124"/>
      <c r="DF176" s="124"/>
      <c r="DG176" s="124"/>
      <c r="DH176" s="124"/>
      <c r="DI176" s="124"/>
      <c r="DJ176" s="124"/>
      <c r="DK176" s="124"/>
      <c r="DL176" s="124"/>
      <c r="DM176" s="124"/>
      <c r="DN176" s="124"/>
      <c r="DO176" s="124"/>
      <c r="DP176" s="124"/>
      <c r="DQ176" s="124"/>
      <c r="DR176" s="124"/>
      <c r="DS176" s="124"/>
      <c r="DT176" s="124"/>
      <c r="DU176" s="124"/>
      <c r="DV176" s="124"/>
      <c r="DW176" s="124"/>
    </row>
    <row r="177" spans="2:127" x14ac:dyDescent="0.2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  <c r="BM177" s="124"/>
      <c r="BN177" s="124"/>
      <c r="BO177" s="124"/>
      <c r="BP177" s="124"/>
      <c r="BQ177" s="124"/>
      <c r="BR177" s="124"/>
      <c r="BS177" s="124"/>
      <c r="BT177" s="124"/>
      <c r="BU177" s="124"/>
      <c r="BV177" s="124"/>
      <c r="BW177" s="124"/>
      <c r="BX177" s="124"/>
      <c r="BY177" s="124"/>
      <c r="BZ177" s="124"/>
      <c r="CA177" s="124"/>
      <c r="CB177" s="124"/>
      <c r="CC177" s="124"/>
      <c r="CD177" s="124"/>
      <c r="CE177" s="124"/>
      <c r="CF177" s="124"/>
      <c r="CG177" s="124"/>
      <c r="CH177" s="124"/>
      <c r="CI177" s="124"/>
      <c r="CJ177" s="124"/>
      <c r="CK177" s="124"/>
      <c r="CL177" s="124"/>
      <c r="CM177" s="124"/>
      <c r="CN177" s="124"/>
      <c r="CO177" s="124"/>
      <c r="CP177" s="124"/>
      <c r="CQ177" s="124"/>
      <c r="CR177" s="124"/>
      <c r="CS177" s="124"/>
      <c r="CT177" s="124"/>
      <c r="CU177" s="124"/>
      <c r="CV177" s="124"/>
      <c r="CW177" s="124"/>
      <c r="CX177" s="124"/>
      <c r="CY177" s="124"/>
      <c r="CZ177" s="124"/>
      <c r="DA177" s="124"/>
      <c r="DB177" s="124"/>
      <c r="DC177" s="124"/>
      <c r="DD177" s="124"/>
      <c r="DE177" s="124"/>
      <c r="DF177" s="124"/>
      <c r="DG177" s="124"/>
      <c r="DH177" s="124"/>
      <c r="DI177" s="124"/>
      <c r="DJ177" s="124"/>
      <c r="DK177" s="124"/>
      <c r="DL177" s="124"/>
      <c r="DM177" s="124"/>
      <c r="DN177" s="124"/>
      <c r="DO177" s="124"/>
      <c r="DP177" s="124"/>
      <c r="DQ177" s="124"/>
      <c r="DR177" s="124"/>
      <c r="DS177" s="124"/>
      <c r="DT177" s="124"/>
      <c r="DU177" s="124"/>
      <c r="DV177" s="124"/>
      <c r="DW177" s="124"/>
    </row>
    <row r="178" spans="2:127" x14ac:dyDescent="0.2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4"/>
      <c r="BQ178" s="124"/>
      <c r="BR178" s="124"/>
      <c r="BS178" s="124"/>
      <c r="BT178" s="124"/>
      <c r="BU178" s="124"/>
      <c r="BV178" s="124"/>
      <c r="BW178" s="124"/>
      <c r="BX178" s="124"/>
      <c r="BY178" s="124"/>
      <c r="BZ178" s="124"/>
      <c r="CA178" s="124"/>
      <c r="CB178" s="124"/>
      <c r="CC178" s="124"/>
      <c r="CD178" s="124"/>
      <c r="CE178" s="124"/>
      <c r="CF178" s="124"/>
      <c r="CG178" s="124"/>
      <c r="CH178" s="124"/>
      <c r="CI178" s="124"/>
      <c r="CJ178" s="124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  <c r="CU178" s="124"/>
      <c r="CV178" s="124"/>
      <c r="CW178" s="124"/>
      <c r="CX178" s="124"/>
      <c r="CY178" s="124"/>
      <c r="CZ178" s="124"/>
      <c r="DA178" s="124"/>
      <c r="DB178" s="124"/>
      <c r="DC178" s="124"/>
      <c r="DD178" s="124"/>
      <c r="DE178" s="124"/>
      <c r="DF178" s="124"/>
      <c r="DG178" s="124"/>
      <c r="DH178" s="124"/>
      <c r="DI178" s="124"/>
      <c r="DJ178" s="124"/>
      <c r="DK178" s="124"/>
      <c r="DL178" s="124"/>
      <c r="DM178" s="124"/>
      <c r="DN178" s="124"/>
      <c r="DO178" s="124"/>
      <c r="DP178" s="124"/>
      <c r="DQ178" s="124"/>
      <c r="DR178" s="124"/>
      <c r="DS178" s="124"/>
      <c r="DT178" s="124"/>
      <c r="DU178" s="124"/>
      <c r="DV178" s="124"/>
      <c r="DW178" s="124"/>
    </row>
    <row r="179" spans="2:127" x14ac:dyDescent="0.2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  <c r="BG179" s="124"/>
      <c r="BH179" s="124"/>
      <c r="BI179" s="124"/>
      <c r="BJ179" s="124"/>
      <c r="BK179" s="124"/>
      <c r="BL179" s="124"/>
      <c r="BM179" s="124"/>
      <c r="BN179" s="124"/>
      <c r="BO179" s="124"/>
      <c r="BP179" s="124"/>
      <c r="BQ179" s="124"/>
      <c r="BR179" s="124"/>
      <c r="BS179" s="124"/>
      <c r="BT179" s="124"/>
      <c r="BU179" s="124"/>
      <c r="BV179" s="124"/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  <c r="CU179" s="124"/>
      <c r="CV179" s="124"/>
      <c r="CW179" s="124"/>
      <c r="CX179" s="124"/>
      <c r="CY179" s="124"/>
      <c r="CZ179" s="124"/>
      <c r="DA179" s="124"/>
      <c r="DB179" s="124"/>
      <c r="DC179" s="124"/>
      <c r="DD179" s="124"/>
      <c r="DE179" s="124"/>
      <c r="DF179" s="124"/>
      <c r="DG179" s="124"/>
      <c r="DH179" s="124"/>
      <c r="DI179" s="124"/>
      <c r="DJ179" s="124"/>
      <c r="DK179" s="124"/>
      <c r="DL179" s="124"/>
      <c r="DM179" s="124"/>
      <c r="DN179" s="124"/>
      <c r="DO179" s="124"/>
      <c r="DP179" s="124"/>
      <c r="DQ179" s="124"/>
      <c r="DR179" s="124"/>
      <c r="DS179" s="124"/>
      <c r="DT179" s="124"/>
      <c r="DU179" s="124"/>
      <c r="DV179" s="124"/>
      <c r="DW179" s="124"/>
    </row>
    <row r="180" spans="2:127" x14ac:dyDescent="0.2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  <c r="CX180" s="124"/>
      <c r="CY180" s="124"/>
      <c r="CZ180" s="124"/>
      <c r="DA180" s="124"/>
      <c r="DB180" s="124"/>
      <c r="DC180" s="124"/>
      <c r="DD180" s="124"/>
      <c r="DE180" s="124"/>
      <c r="DF180" s="124"/>
      <c r="DG180" s="124"/>
      <c r="DH180" s="124"/>
      <c r="DI180" s="124"/>
      <c r="DJ180" s="124"/>
      <c r="DK180" s="124"/>
      <c r="DL180" s="124"/>
      <c r="DM180" s="124"/>
      <c r="DN180" s="124"/>
      <c r="DO180" s="124"/>
      <c r="DP180" s="124"/>
      <c r="DQ180" s="124"/>
      <c r="DR180" s="124"/>
      <c r="DS180" s="124"/>
      <c r="DT180" s="124"/>
      <c r="DU180" s="124"/>
      <c r="DV180" s="124"/>
      <c r="DW180" s="124"/>
    </row>
    <row r="181" spans="2:127" x14ac:dyDescent="0.2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  <c r="CU181" s="124"/>
      <c r="CV181" s="124"/>
      <c r="CW181" s="124"/>
      <c r="CX181" s="124"/>
      <c r="CY181" s="124"/>
      <c r="CZ181" s="124"/>
      <c r="DA181" s="124"/>
      <c r="DB181" s="124"/>
      <c r="DC181" s="124"/>
      <c r="DD181" s="124"/>
      <c r="DE181" s="124"/>
      <c r="DF181" s="124"/>
      <c r="DG181" s="124"/>
      <c r="DH181" s="124"/>
      <c r="DI181" s="124"/>
      <c r="DJ181" s="124"/>
      <c r="DK181" s="124"/>
      <c r="DL181" s="124"/>
      <c r="DM181" s="124"/>
      <c r="DN181" s="124"/>
      <c r="DO181" s="124"/>
      <c r="DP181" s="124"/>
      <c r="DQ181" s="124"/>
      <c r="DR181" s="124"/>
      <c r="DS181" s="124"/>
      <c r="DT181" s="124"/>
      <c r="DU181" s="124"/>
      <c r="DV181" s="124"/>
      <c r="DW181" s="124"/>
    </row>
    <row r="182" spans="2:127" x14ac:dyDescent="0.2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  <c r="CX182" s="124"/>
      <c r="CY182" s="124"/>
      <c r="CZ182" s="124"/>
      <c r="DA182" s="124"/>
      <c r="DB182" s="124"/>
      <c r="DC182" s="124"/>
      <c r="DD182" s="124"/>
      <c r="DE182" s="124"/>
      <c r="DF182" s="124"/>
      <c r="DG182" s="124"/>
      <c r="DH182" s="124"/>
      <c r="DI182" s="124"/>
      <c r="DJ182" s="124"/>
      <c r="DK182" s="124"/>
      <c r="DL182" s="124"/>
      <c r="DM182" s="124"/>
      <c r="DN182" s="124"/>
      <c r="DO182" s="124"/>
      <c r="DP182" s="124"/>
      <c r="DQ182" s="124"/>
      <c r="DR182" s="124"/>
      <c r="DS182" s="124"/>
      <c r="DT182" s="124"/>
      <c r="DU182" s="124"/>
      <c r="DV182" s="124"/>
      <c r="DW182" s="124"/>
    </row>
    <row r="183" spans="2:127" x14ac:dyDescent="0.2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4"/>
      <c r="BG183" s="124"/>
      <c r="BH183" s="124"/>
      <c r="BI183" s="124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  <c r="CU183" s="124"/>
      <c r="CV183" s="124"/>
      <c r="CW183" s="124"/>
      <c r="CX183" s="124"/>
      <c r="CY183" s="124"/>
      <c r="CZ183" s="124"/>
      <c r="DA183" s="124"/>
      <c r="DB183" s="124"/>
      <c r="DC183" s="124"/>
      <c r="DD183" s="124"/>
      <c r="DE183" s="124"/>
      <c r="DF183" s="124"/>
      <c r="DG183" s="124"/>
      <c r="DH183" s="124"/>
      <c r="DI183" s="124"/>
      <c r="DJ183" s="124"/>
      <c r="DK183" s="124"/>
      <c r="DL183" s="124"/>
      <c r="DM183" s="124"/>
      <c r="DN183" s="124"/>
      <c r="DO183" s="124"/>
      <c r="DP183" s="124"/>
      <c r="DQ183" s="124"/>
      <c r="DR183" s="124"/>
      <c r="DS183" s="124"/>
      <c r="DT183" s="124"/>
      <c r="DU183" s="124"/>
      <c r="DV183" s="124"/>
      <c r="DW183" s="124"/>
    </row>
    <row r="184" spans="2:127" x14ac:dyDescent="0.2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24"/>
      <c r="CV184" s="124"/>
      <c r="CW184" s="124"/>
      <c r="CX184" s="124"/>
      <c r="CY184" s="124"/>
      <c r="CZ184" s="124"/>
      <c r="DA184" s="124"/>
      <c r="DB184" s="124"/>
      <c r="DC184" s="124"/>
      <c r="DD184" s="124"/>
      <c r="DE184" s="124"/>
      <c r="DF184" s="124"/>
      <c r="DG184" s="124"/>
      <c r="DH184" s="124"/>
      <c r="DI184" s="124"/>
      <c r="DJ184" s="124"/>
      <c r="DK184" s="124"/>
      <c r="DL184" s="124"/>
      <c r="DM184" s="124"/>
      <c r="DN184" s="124"/>
      <c r="DO184" s="124"/>
      <c r="DP184" s="124"/>
      <c r="DQ184" s="124"/>
      <c r="DR184" s="124"/>
      <c r="DS184" s="124"/>
      <c r="DT184" s="124"/>
      <c r="DU184" s="124"/>
      <c r="DV184" s="124"/>
      <c r="DW184" s="124"/>
    </row>
    <row r="185" spans="2:127" x14ac:dyDescent="0.2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  <c r="CX185" s="124"/>
      <c r="CY185" s="124"/>
      <c r="CZ185" s="124"/>
      <c r="DA185" s="124"/>
      <c r="DB185" s="124"/>
      <c r="DC185" s="124"/>
      <c r="DD185" s="124"/>
      <c r="DE185" s="124"/>
      <c r="DF185" s="124"/>
      <c r="DG185" s="124"/>
      <c r="DH185" s="124"/>
      <c r="DI185" s="124"/>
      <c r="DJ185" s="124"/>
      <c r="DK185" s="124"/>
      <c r="DL185" s="124"/>
      <c r="DM185" s="124"/>
      <c r="DN185" s="124"/>
      <c r="DO185" s="124"/>
      <c r="DP185" s="124"/>
      <c r="DQ185" s="124"/>
      <c r="DR185" s="124"/>
      <c r="DS185" s="124"/>
      <c r="DT185" s="124"/>
      <c r="DU185" s="124"/>
      <c r="DV185" s="124"/>
      <c r="DW185" s="124"/>
    </row>
    <row r="186" spans="2:127" x14ac:dyDescent="0.2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124"/>
      <c r="BI186" s="124"/>
      <c r="BJ186" s="124"/>
      <c r="BK186" s="124"/>
      <c r="BL186" s="124"/>
      <c r="BM186" s="124"/>
      <c r="BN186" s="124"/>
      <c r="BO186" s="124"/>
      <c r="BP186" s="124"/>
      <c r="BQ186" s="124"/>
      <c r="BR186" s="124"/>
      <c r="BS186" s="124"/>
      <c r="BT186" s="124"/>
      <c r="BU186" s="124"/>
      <c r="BV186" s="124"/>
      <c r="BW186" s="124"/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  <c r="CU186" s="124"/>
      <c r="CV186" s="124"/>
      <c r="CW186" s="124"/>
      <c r="CX186" s="124"/>
      <c r="CY186" s="124"/>
      <c r="CZ186" s="124"/>
      <c r="DA186" s="124"/>
      <c r="DB186" s="124"/>
      <c r="DC186" s="124"/>
      <c r="DD186" s="124"/>
      <c r="DE186" s="124"/>
      <c r="DF186" s="124"/>
      <c r="DG186" s="124"/>
      <c r="DH186" s="124"/>
      <c r="DI186" s="124"/>
      <c r="DJ186" s="124"/>
      <c r="DK186" s="124"/>
      <c r="DL186" s="124"/>
      <c r="DM186" s="124"/>
      <c r="DN186" s="124"/>
      <c r="DO186" s="124"/>
      <c r="DP186" s="124"/>
      <c r="DQ186" s="124"/>
      <c r="DR186" s="124"/>
      <c r="DS186" s="124"/>
      <c r="DT186" s="124"/>
      <c r="DU186" s="124"/>
      <c r="DV186" s="124"/>
      <c r="DW186" s="124"/>
    </row>
    <row r="187" spans="2:127" x14ac:dyDescent="0.2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4"/>
      <c r="BD187" s="124"/>
      <c r="BE187" s="124"/>
      <c r="BF187" s="124"/>
      <c r="BG187" s="124"/>
      <c r="BH187" s="124"/>
      <c r="BI187" s="124"/>
      <c r="BJ187" s="124"/>
      <c r="BK187" s="124"/>
      <c r="BL187" s="124"/>
      <c r="BM187" s="124"/>
      <c r="BN187" s="124"/>
      <c r="BO187" s="124"/>
      <c r="BP187" s="124"/>
      <c r="BQ187" s="124"/>
      <c r="BR187" s="124"/>
      <c r="BS187" s="124"/>
      <c r="BT187" s="124"/>
      <c r="BU187" s="124"/>
      <c r="BV187" s="124"/>
      <c r="BW187" s="124"/>
      <c r="BX187" s="124"/>
      <c r="BY187" s="124"/>
      <c r="BZ187" s="124"/>
      <c r="CA187" s="124"/>
      <c r="CB187" s="124"/>
      <c r="CC187" s="124"/>
      <c r="CD187" s="124"/>
      <c r="CE187" s="124"/>
      <c r="CF187" s="124"/>
      <c r="CG187" s="124"/>
      <c r="CH187" s="124"/>
      <c r="CI187" s="124"/>
      <c r="CJ187" s="124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  <c r="CU187" s="124"/>
      <c r="CV187" s="124"/>
      <c r="CW187" s="124"/>
      <c r="CX187" s="124"/>
      <c r="CY187" s="124"/>
      <c r="CZ187" s="124"/>
      <c r="DA187" s="124"/>
      <c r="DB187" s="124"/>
      <c r="DC187" s="124"/>
      <c r="DD187" s="124"/>
      <c r="DE187" s="124"/>
      <c r="DF187" s="124"/>
      <c r="DG187" s="124"/>
      <c r="DH187" s="124"/>
      <c r="DI187" s="124"/>
      <c r="DJ187" s="124"/>
      <c r="DK187" s="124"/>
      <c r="DL187" s="124"/>
      <c r="DM187" s="124"/>
      <c r="DN187" s="124"/>
      <c r="DO187" s="124"/>
      <c r="DP187" s="124"/>
      <c r="DQ187" s="124"/>
      <c r="DR187" s="124"/>
      <c r="DS187" s="124"/>
      <c r="DT187" s="124"/>
      <c r="DU187" s="124"/>
      <c r="DV187" s="124"/>
      <c r="DW187" s="124"/>
    </row>
    <row r="188" spans="2:127" x14ac:dyDescent="0.2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24"/>
      <c r="BQ188" s="124"/>
      <c r="BR188" s="124"/>
      <c r="BS188" s="124"/>
      <c r="BT188" s="124"/>
      <c r="BU188" s="124"/>
      <c r="BV188" s="124"/>
      <c r="BW188" s="124"/>
      <c r="BX188" s="124"/>
      <c r="BY188" s="124"/>
      <c r="BZ188" s="124"/>
      <c r="CA188" s="124"/>
      <c r="CB188" s="124"/>
      <c r="CC188" s="124"/>
      <c r="CD188" s="124"/>
      <c r="CE188" s="124"/>
      <c r="CF188" s="124"/>
      <c r="CG188" s="124"/>
      <c r="CH188" s="124"/>
      <c r="CI188" s="124"/>
      <c r="CJ188" s="124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  <c r="CU188" s="124"/>
      <c r="CV188" s="124"/>
      <c r="CW188" s="124"/>
      <c r="CX188" s="124"/>
      <c r="CY188" s="124"/>
      <c r="CZ188" s="124"/>
      <c r="DA188" s="124"/>
      <c r="DB188" s="124"/>
      <c r="DC188" s="124"/>
      <c r="DD188" s="124"/>
      <c r="DE188" s="124"/>
      <c r="DF188" s="124"/>
      <c r="DG188" s="124"/>
      <c r="DH188" s="124"/>
      <c r="DI188" s="124"/>
      <c r="DJ188" s="124"/>
      <c r="DK188" s="124"/>
      <c r="DL188" s="124"/>
      <c r="DM188" s="124"/>
      <c r="DN188" s="124"/>
      <c r="DO188" s="124"/>
      <c r="DP188" s="124"/>
      <c r="DQ188" s="124"/>
      <c r="DR188" s="124"/>
      <c r="DS188" s="124"/>
      <c r="DT188" s="124"/>
      <c r="DU188" s="124"/>
      <c r="DV188" s="124"/>
      <c r="DW188" s="124"/>
    </row>
    <row r="189" spans="2:127" x14ac:dyDescent="0.2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24"/>
      <c r="CD189" s="124"/>
      <c r="CE189" s="124"/>
      <c r="CF189" s="124"/>
      <c r="CG189" s="124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  <c r="CX189" s="124"/>
      <c r="CY189" s="124"/>
      <c r="CZ189" s="124"/>
      <c r="DA189" s="124"/>
      <c r="DB189" s="124"/>
      <c r="DC189" s="124"/>
      <c r="DD189" s="124"/>
      <c r="DE189" s="124"/>
      <c r="DF189" s="124"/>
      <c r="DG189" s="124"/>
      <c r="DH189" s="124"/>
      <c r="DI189" s="124"/>
      <c r="DJ189" s="124"/>
      <c r="DK189" s="124"/>
      <c r="DL189" s="124"/>
      <c r="DM189" s="124"/>
      <c r="DN189" s="124"/>
      <c r="DO189" s="124"/>
      <c r="DP189" s="124"/>
      <c r="DQ189" s="124"/>
      <c r="DR189" s="124"/>
      <c r="DS189" s="124"/>
      <c r="DT189" s="124"/>
      <c r="DU189" s="124"/>
      <c r="DV189" s="124"/>
      <c r="DW189" s="124"/>
    </row>
    <row r="190" spans="2:127" x14ac:dyDescent="0.2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24"/>
      <c r="BQ190" s="124"/>
      <c r="BR190" s="124"/>
      <c r="BS190" s="124"/>
      <c r="BT190" s="124"/>
      <c r="BU190" s="124"/>
      <c r="BV190" s="124"/>
      <c r="BW190" s="124"/>
      <c r="BX190" s="124"/>
      <c r="BY190" s="124"/>
      <c r="BZ190" s="124"/>
      <c r="CA190" s="124"/>
      <c r="CB190" s="124"/>
      <c r="CC190" s="124"/>
      <c r="CD190" s="124"/>
      <c r="CE190" s="124"/>
      <c r="CF190" s="124"/>
      <c r="CG190" s="124"/>
      <c r="CH190" s="124"/>
      <c r="CI190" s="124"/>
      <c r="CJ190" s="124"/>
      <c r="CK190" s="124"/>
      <c r="CL190" s="124"/>
      <c r="CM190" s="124"/>
      <c r="CN190" s="124"/>
      <c r="CO190" s="124"/>
      <c r="CP190" s="124"/>
      <c r="CQ190" s="124"/>
      <c r="CR190" s="124"/>
      <c r="CS190" s="124"/>
      <c r="CT190" s="124"/>
      <c r="CU190" s="124"/>
      <c r="CV190" s="124"/>
      <c r="CW190" s="124"/>
      <c r="CX190" s="124"/>
      <c r="CY190" s="124"/>
      <c r="CZ190" s="124"/>
      <c r="DA190" s="124"/>
      <c r="DB190" s="124"/>
      <c r="DC190" s="124"/>
      <c r="DD190" s="124"/>
      <c r="DE190" s="124"/>
      <c r="DF190" s="124"/>
      <c r="DG190" s="124"/>
      <c r="DH190" s="124"/>
      <c r="DI190" s="124"/>
      <c r="DJ190" s="124"/>
      <c r="DK190" s="124"/>
      <c r="DL190" s="124"/>
      <c r="DM190" s="124"/>
      <c r="DN190" s="124"/>
      <c r="DO190" s="124"/>
      <c r="DP190" s="124"/>
      <c r="DQ190" s="124"/>
      <c r="DR190" s="124"/>
      <c r="DS190" s="124"/>
      <c r="DT190" s="124"/>
      <c r="DU190" s="124"/>
      <c r="DV190" s="124"/>
      <c r="DW190" s="124"/>
    </row>
    <row r="191" spans="2:127" x14ac:dyDescent="0.2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  <c r="BV191" s="124"/>
      <c r="BW191" s="124"/>
      <c r="BX191" s="124"/>
      <c r="BY191" s="124"/>
      <c r="BZ191" s="124"/>
      <c r="CA191" s="124"/>
      <c r="CB191" s="124"/>
      <c r="CC191" s="124"/>
      <c r="CD191" s="124"/>
      <c r="CE191" s="124"/>
      <c r="CF191" s="124"/>
      <c r="CG191" s="124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  <c r="CU191" s="124"/>
      <c r="CV191" s="124"/>
      <c r="CW191" s="124"/>
      <c r="CX191" s="124"/>
      <c r="CY191" s="124"/>
      <c r="CZ191" s="124"/>
      <c r="DA191" s="124"/>
      <c r="DB191" s="124"/>
      <c r="DC191" s="124"/>
      <c r="DD191" s="124"/>
      <c r="DE191" s="124"/>
      <c r="DF191" s="124"/>
      <c r="DG191" s="124"/>
      <c r="DH191" s="124"/>
      <c r="DI191" s="124"/>
      <c r="DJ191" s="124"/>
      <c r="DK191" s="124"/>
      <c r="DL191" s="124"/>
      <c r="DM191" s="124"/>
      <c r="DN191" s="124"/>
      <c r="DO191" s="124"/>
      <c r="DP191" s="124"/>
      <c r="DQ191" s="124"/>
      <c r="DR191" s="124"/>
      <c r="DS191" s="124"/>
      <c r="DT191" s="124"/>
      <c r="DU191" s="124"/>
      <c r="DV191" s="124"/>
      <c r="DW191" s="124"/>
    </row>
    <row r="192" spans="2:127" x14ac:dyDescent="0.2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24"/>
      <c r="BQ192" s="124"/>
      <c r="BR192" s="124"/>
      <c r="BS192" s="124"/>
      <c r="BT192" s="124"/>
      <c r="BU192" s="124"/>
      <c r="BV192" s="124"/>
      <c r="BW192" s="124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4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  <c r="CU192" s="124"/>
      <c r="CV192" s="124"/>
      <c r="CW192" s="124"/>
      <c r="CX192" s="124"/>
      <c r="CY192" s="124"/>
      <c r="CZ192" s="124"/>
      <c r="DA192" s="124"/>
      <c r="DB192" s="124"/>
      <c r="DC192" s="124"/>
      <c r="DD192" s="124"/>
      <c r="DE192" s="124"/>
      <c r="DF192" s="124"/>
      <c r="DG192" s="124"/>
      <c r="DH192" s="124"/>
      <c r="DI192" s="124"/>
      <c r="DJ192" s="124"/>
      <c r="DK192" s="124"/>
      <c r="DL192" s="124"/>
      <c r="DM192" s="124"/>
      <c r="DN192" s="124"/>
      <c r="DO192" s="124"/>
      <c r="DP192" s="124"/>
      <c r="DQ192" s="124"/>
      <c r="DR192" s="124"/>
      <c r="DS192" s="124"/>
      <c r="DT192" s="124"/>
      <c r="DU192" s="124"/>
      <c r="DV192" s="124"/>
      <c r="DW192" s="124"/>
    </row>
    <row r="193" spans="2:127" x14ac:dyDescent="0.2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124"/>
      <c r="BF193" s="124"/>
      <c r="BG193" s="124"/>
      <c r="BH193" s="124"/>
      <c r="BI193" s="124"/>
      <c r="BJ193" s="124"/>
      <c r="BK193" s="124"/>
      <c r="BL193" s="124"/>
      <c r="BM193" s="124"/>
      <c r="BN193" s="124"/>
      <c r="BO193" s="124"/>
      <c r="BP193" s="124"/>
      <c r="BQ193" s="124"/>
      <c r="BR193" s="124"/>
      <c r="BS193" s="124"/>
      <c r="BT193" s="124"/>
      <c r="BU193" s="124"/>
      <c r="BV193" s="124"/>
      <c r="BW193" s="124"/>
      <c r="BX193" s="124"/>
      <c r="BY193" s="124"/>
      <c r="BZ193" s="124"/>
      <c r="CA193" s="124"/>
      <c r="CB193" s="124"/>
      <c r="CC193" s="124"/>
      <c r="CD193" s="124"/>
      <c r="CE193" s="124"/>
      <c r="CF193" s="124"/>
      <c r="CG193" s="124"/>
      <c r="CH193" s="124"/>
      <c r="CI193" s="124"/>
      <c r="CJ193" s="124"/>
      <c r="CK193" s="124"/>
      <c r="CL193" s="124"/>
      <c r="CM193" s="124"/>
      <c r="CN193" s="124"/>
      <c r="CO193" s="124"/>
      <c r="CP193" s="124"/>
      <c r="CQ193" s="124"/>
      <c r="CR193" s="124"/>
      <c r="CS193" s="124"/>
      <c r="CT193" s="124"/>
      <c r="CU193" s="124"/>
      <c r="CV193" s="124"/>
      <c r="CW193" s="124"/>
      <c r="CX193" s="124"/>
      <c r="CY193" s="124"/>
      <c r="CZ193" s="124"/>
      <c r="DA193" s="124"/>
      <c r="DB193" s="124"/>
      <c r="DC193" s="124"/>
      <c r="DD193" s="124"/>
      <c r="DE193" s="124"/>
      <c r="DF193" s="124"/>
      <c r="DG193" s="124"/>
      <c r="DH193" s="124"/>
      <c r="DI193" s="124"/>
      <c r="DJ193" s="124"/>
      <c r="DK193" s="124"/>
      <c r="DL193" s="124"/>
      <c r="DM193" s="124"/>
      <c r="DN193" s="124"/>
      <c r="DO193" s="124"/>
      <c r="DP193" s="124"/>
      <c r="DQ193" s="124"/>
      <c r="DR193" s="124"/>
      <c r="DS193" s="124"/>
      <c r="DT193" s="124"/>
      <c r="DU193" s="124"/>
      <c r="DV193" s="124"/>
      <c r="DW193" s="124"/>
    </row>
    <row r="194" spans="2:127" x14ac:dyDescent="0.2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124"/>
      <c r="BH194" s="124"/>
      <c r="BI194" s="124"/>
      <c r="BJ194" s="124"/>
      <c r="BK194" s="124"/>
      <c r="BL194" s="124"/>
      <c r="BM194" s="124"/>
      <c r="BN194" s="124"/>
      <c r="BO194" s="124"/>
      <c r="BP194" s="124"/>
      <c r="BQ194" s="124"/>
      <c r="BR194" s="124"/>
      <c r="BS194" s="124"/>
      <c r="BT194" s="124"/>
      <c r="BU194" s="124"/>
      <c r="BV194" s="124"/>
      <c r="BW194" s="124"/>
      <c r="BX194" s="124"/>
      <c r="BY194" s="124"/>
      <c r="BZ194" s="124"/>
      <c r="CA194" s="124"/>
      <c r="CB194" s="124"/>
      <c r="CC194" s="124"/>
      <c r="CD194" s="124"/>
      <c r="CE194" s="124"/>
      <c r="CF194" s="124"/>
      <c r="CG194" s="124"/>
      <c r="CH194" s="124"/>
      <c r="CI194" s="124"/>
      <c r="CJ194" s="124"/>
      <c r="CK194" s="124"/>
      <c r="CL194" s="124"/>
      <c r="CM194" s="124"/>
      <c r="CN194" s="124"/>
      <c r="CO194" s="124"/>
      <c r="CP194" s="124"/>
      <c r="CQ194" s="124"/>
      <c r="CR194" s="124"/>
      <c r="CS194" s="124"/>
      <c r="CT194" s="124"/>
      <c r="CU194" s="124"/>
      <c r="CV194" s="124"/>
      <c r="CW194" s="124"/>
      <c r="CX194" s="124"/>
      <c r="CY194" s="124"/>
      <c r="CZ194" s="124"/>
      <c r="DA194" s="124"/>
      <c r="DB194" s="124"/>
      <c r="DC194" s="124"/>
      <c r="DD194" s="124"/>
      <c r="DE194" s="124"/>
      <c r="DF194" s="124"/>
      <c r="DG194" s="124"/>
      <c r="DH194" s="124"/>
      <c r="DI194" s="124"/>
      <c r="DJ194" s="124"/>
      <c r="DK194" s="124"/>
      <c r="DL194" s="124"/>
      <c r="DM194" s="124"/>
      <c r="DN194" s="124"/>
      <c r="DO194" s="124"/>
      <c r="DP194" s="124"/>
      <c r="DQ194" s="124"/>
      <c r="DR194" s="124"/>
      <c r="DS194" s="124"/>
      <c r="DT194" s="124"/>
      <c r="DU194" s="124"/>
      <c r="DV194" s="124"/>
      <c r="DW194" s="124"/>
    </row>
    <row r="195" spans="2:127" x14ac:dyDescent="0.2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  <c r="BH195" s="124"/>
      <c r="BI195" s="124"/>
      <c r="BJ195" s="124"/>
      <c r="BK195" s="124"/>
      <c r="BL195" s="124"/>
      <c r="BM195" s="124"/>
      <c r="BN195" s="124"/>
      <c r="BO195" s="124"/>
      <c r="BP195" s="124"/>
      <c r="BQ195" s="124"/>
      <c r="BR195" s="124"/>
      <c r="BS195" s="124"/>
      <c r="BT195" s="124"/>
      <c r="BU195" s="124"/>
      <c r="BV195" s="124"/>
      <c r="BW195" s="124"/>
      <c r="BX195" s="124"/>
      <c r="BY195" s="124"/>
      <c r="BZ195" s="124"/>
      <c r="CA195" s="124"/>
      <c r="CB195" s="124"/>
      <c r="CC195" s="124"/>
      <c r="CD195" s="124"/>
      <c r="CE195" s="124"/>
      <c r="CF195" s="124"/>
      <c r="CG195" s="124"/>
      <c r="CH195" s="124"/>
      <c r="CI195" s="124"/>
      <c r="CJ195" s="124"/>
      <c r="CK195" s="124"/>
      <c r="CL195" s="124"/>
      <c r="CM195" s="124"/>
      <c r="CN195" s="124"/>
      <c r="CO195" s="124"/>
      <c r="CP195" s="124"/>
      <c r="CQ195" s="124"/>
      <c r="CR195" s="124"/>
      <c r="CS195" s="124"/>
      <c r="CT195" s="124"/>
      <c r="CU195" s="124"/>
      <c r="CV195" s="124"/>
      <c r="CW195" s="124"/>
      <c r="CX195" s="124"/>
      <c r="CY195" s="124"/>
      <c r="CZ195" s="124"/>
      <c r="DA195" s="124"/>
      <c r="DB195" s="124"/>
      <c r="DC195" s="124"/>
      <c r="DD195" s="124"/>
      <c r="DE195" s="124"/>
      <c r="DF195" s="124"/>
      <c r="DG195" s="124"/>
      <c r="DH195" s="124"/>
      <c r="DI195" s="124"/>
      <c r="DJ195" s="124"/>
      <c r="DK195" s="124"/>
      <c r="DL195" s="124"/>
      <c r="DM195" s="124"/>
      <c r="DN195" s="124"/>
      <c r="DO195" s="124"/>
      <c r="DP195" s="124"/>
      <c r="DQ195" s="124"/>
      <c r="DR195" s="124"/>
      <c r="DS195" s="124"/>
      <c r="DT195" s="124"/>
      <c r="DU195" s="124"/>
      <c r="DV195" s="124"/>
      <c r="DW195" s="124"/>
    </row>
    <row r="196" spans="2:127" x14ac:dyDescent="0.2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  <c r="CU196" s="124"/>
      <c r="CV196" s="124"/>
      <c r="CW196" s="124"/>
      <c r="CX196" s="124"/>
      <c r="CY196" s="124"/>
      <c r="CZ196" s="124"/>
      <c r="DA196" s="124"/>
      <c r="DB196" s="124"/>
      <c r="DC196" s="124"/>
      <c r="DD196" s="124"/>
      <c r="DE196" s="124"/>
      <c r="DF196" s="124"/>
      <c r="DG196" s="124"/>
      <c r="DH196" s="124"/>
      <c r="DI196" s="124"/>
      <c r="DJ196" s="124"/>
      <c r="DK196" s="124"/>
      <c r="DL196" s="124"/>
      <c r="DM196" s="124"/>
      <c r="DN196" s="124"/>
      <c r="DO196" s="124"/>
      <c r="DP196" s="124"/>
      <c r="DQ196" s="124"/>
      <c r="DR196" s="124"/>
      <c r="DS196" s="124"/>
      <c r="DT196" s="124"/>
      <c r="DU196" s="124"/>
      <c r="DV196" s="124"/>
      <c r="DW196" s="124"/>
    </row>
    <row r="197" spans="2:127" x14ac:dyDescent="0.2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4"/>
      <c r="BO197" s="124"/>
      <c r="BP197" s="124"/>
      <c r="BQ197" s="124"/>
      <c r="BR197" s="124"/>
      <c r="BS197" s="124"/>
      <c r="BT197" s="124"/>
      <c r="BU197" s="124"/>
      <c r="BV197" s="124"/>
      <c r="BW197" s="124"/>
      <c r="BX197" s="124"/>
      <c r="BY197" s="124"/>
      <c r="BZ197" s="124"/>
      <c r="CA197" s="124"/>
      <c r="CB197" s="124"/>
      <c r="CC197" s="124"/>
      <c r="CD197" s="124"/>
      <c r="CE197" s="124"/>
      <c r="CF197" s="124"/>
      <c r="CG197" s="124"/>
      <c r="CH197" s="124"/>
      <c r="CI197" s="124"/>
      <c r="CJ197" s="124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  <c r="CU197" s="124"/>
      <c r="CV197" s="124"/>
      <c r="CW197" s="124"/>
      <c r="CX197" s="124"/>
      <c r="CY197" s="124"/>
      <c r="CZ197" s="124"/>
      <c r="DA197" s="124"/>
      <c r="DB197" s="124"/>
      <c r="DC197" s="124"/>
      <c r="DD197" s="124"/>
      <c r="DE197" s="124"/>
      <c r="DF197" s="124"/>
      <c r="DG197" s="124"/>
      <c r="DH197" s="124"/>
      <c r="DI197" s="124"/>
      <c r="DJ197" s="124"/>
      <c r="DK197" s="124"/>
      <c r="DL197" s="124"/>
      <c r="DM197" s="124"/>
      <c r="DN197" s="124"/>
      <c r="DO197" s="124"/>
      <c r="DP197" s="124"/>
      <c r="DQ197" s="124"/>
      <c r="DR197" s="124"/>
      <c r="DS197" s="124"/>
      <c r="DT197" s="124"/>
      <c r="DU197" s="124"/>
      <c r="DV197" s="124"/>
      <c r="DW197" s="124"/>
    </row>
    <row r="198" spans="2:127" x14ac:dyDescent="0.2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24"/>
      <c r="BQ198" s="124"/>
      <c r="BR198" s="124"/>
      <c r="BS198" s="124"/>
      <c r="BT198" s="124"/>
      <c r="BU198" s="124"/>
      <c r="BV198" s="124"/>
      <c r="BW198" s="124"/>
      <c r="BX198" s="124"/>
      <c r="BY198" s="124"/>
      <c r="BZ198" s="124"/>
      <c r="CA198" s="124"/>
      <c r="CB198" s="124"/>
      <c r="CC198" s="124"/>
      <c r="CD198" s="124"/>
      <c r="CE198" s="124"/>
      <c r="CF198" s="124"/>
      <c r="CG198" s="124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  <c r="CU198" s="124"/>
      <c r="CV198" s="124"/>
      <c r="CW198" s="124"/>
      <c r="CX198" s="124"/>
      <c r="CY198" s="124"/>
      <c r="CZ198" s="124"/>
      <c r="DA198" s="124"/>
      <c r="DB198" s="124"/>
      <c r="DC198" s="124"/>
      <c r="DD198" s="124"/>
      <c r="DE198" s="124"/>
      <c r="DF198" s="124"/>
      <c r="DG198" s="124"/>
      <c r="DH198" s="124"/>
      <c r="DI198" s="124"/>
      <c r="DJ198" s="124"/>
      <c r="DK198" s="124"/>
      <c r="DL198" s="124"/>
      <c r="DM198" s="124"/>
      <c r="DN198" s="124"/>
      <c r="DO198" s="124"/>
      <c r="DP198" s="124"/>
      <c r="DQ198" s="124"/>
      <c r="DR198" s="124"/>
      <c r="DS198" s="124"/>
      <c r="DT198" s="124"/>
      <c r="DU198" s="124"/>
      <c r="DV198" s="124"/>
      <c r="DW198" s="124"/>
    </row>
    <row r="199" spans="2:127" x14ac:dyDescent="0.2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  <c r="BI199" s="124"/>
      <c r="BJ199" s="124"/>
      <c r="BK199" s="124"/>
      <c r="BL199" s="124"/>
      <c r="BM199" s="124"/>
      <c r="BN199" s="124"/>
      <c r="BO199" s="124"/>
      <c r="BP199" s="124"/>
      <c r="BQ199" s="124"/>
      <c r="BR199" s="124"/>
      <c r="BS199" s="124"/>
      <c r="BT199" s="124"/>
      <c r="BU199" s="124"/>
      <c r="BV199" s="124"/>
      <c r="BW199" s="124"/>
      <c r="BX199" s="124"/>
      <c r="BY199" s="124"/>
      <c r="BZ199" s="124"/>
      <c r="CA199" s="124"/>
      <c r="CB199" s="124"/>
      <c r="CC199" s="124"/>
      <c r="CD199" s="124"/>
      <c r="CE199" s="124"/>
      <c r="CF199" s="124"/>
      <c r="CG199" s="124"/>
      <c r="CH199" s="124"/>
      <c r="CI199" s="124"/>
      <c r="CJ199" s="124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  <c r="CU199" s="124"/>
      <c r="CV199" s="124"/>
      <c r="CW199" s="124"/>
      <c r="CX199" s="124"/>
      <c r="CY199" s="124"/>
      <c r="CZ199" s="124"/>
      <c r="DA199" s="124"/>
      <c r="DB199" s="124"/>
      <c r="DC199" s="124"/>
      <c r="DD199" s="124"/>
      <c r="DE199" s="124"/>
      <c r="DF199" s="124"/>
      <c r="DG199" s="124"/>
      <c r="DH199" s="124"/>
      <c r="DI199" s="124"/>
      <c r="DJ199" s="124"/>
      <c r="DK199" s="124"/>
      <c r="DL199" s="124"/>
      <c r="DM199" s="124"/>
      <c r="DN199" s="124"/>
      <c r="DO199" s="124"/>
      <c r="DP199" s="124"/>
      <c r="DQ199" s="124"/>
      <c r="DR199" s="124"/>
      <c r="DS199" s="124"/>
      <c r="DT199" s="124"/>
      <c r="DU199" s="124"/>
      <c r="DV199" s="124"/>
      <c r="DW199" s="124"/>
    </row>
    <row r="200" spans="2:127" x14ac:dyDescent="0.2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24"/>
      <c r="BQ200" s="124"/>
      <c r="BR200" s="124"/>
      <c r="BS200" s="124"/>
      <c r="BT200" s="124"/>
      <c r="BU200" s="124"/>
      <c r="BV200" s="124"/>
      <c r="BW200" s="124"/>
      <c r="BX200" s="124"/>
      <c r="BY200" s="124"/>
      <c r="BZ200" s="124"/>
      <c r="CA200" s="124"/>
      <c r="CB200" s="124"/>
      <c r="CC200" s="124"/>
      <c r="CD200" s="124"/>
      <c r="CE200" s="124"/>
      <c r="CF200" s="124"/>
      <c r="CG200" s="124"/>
      <c r="CH200" s="124"/>
      <c r="CI200" s="124"/>
      <c r="CJ200" s="124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  <c r="CU200" s="124"/>
      <c r="CV200" s="124"/>
      <c r="CW200" s="124"/>
      <c r="CX200" s="124"/>
      <c r="CY200" s="124"/>
      <c r="CZ200" s="124"/>
      <c r="DA200" s="124"/>
      <c r="DB200" s="124"/>
      <c r="DC200" s="124"/>
      <c r="DD200" s="124"/>
      <c r="DE200" s="124"/>
      <c r="DF200" s="124"/>
      <c r="DG200" s="124"/>
      <c r="DH200" s="124"/>
      <c r="DI200" s="124"/>
      <c r="DJ200" s="124"/>
      <c r="DK200" s="124"/>
      <c r="DL200" s="124"/>
      <c r="DM200" s="124"/>
      <c r="DN200" s="124"/>
      <c r="DO200" s="124"/>
      <c r="DP200" s="124"/>
      <c r="DQ200" s="124"/>
      <c r="DR200" s="124"/>
      <c r="DS200" s="124"/>
      <c r="DT200" s="124"/>
      <c r="DU200" s="124"/>
      <c r="DV200" s="124"/>
      <c r="DW200" s="124"/>
    </row>
    <row r="201" spans="2:127" x14ac:dyDescent="0.2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24"/>
      <c r="BR201" s="124"/>
      <c r="BS201" s="124"/>
      <c r="BT201" s="124"/>
      <c r="BU201" s="124"/>
      <c r="BV201" s="124"/>
      <c r="BW201" s="124"/>
      <c r="BX201" s="124"/>
      <c r="BY201" s="124"/>
      <c r="BZ201" s="124"/>
      <c r="CA201" s="124"/>
      <c r="CB201" s="124"/>
      <c r="CC201" s="124"/>
      <c r="CD201" s="124"/>
      <c r="CE201" s="124"/>
      <c r="CF201" s="124"/>
      <c r="CG201" s="124"/>
      <c r="CH201" s="124"/>
      <c r="CI201" s="124"/>
      <c r="CJ201" s="124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  <c r="CU201" s="124"/>
      <c r="CV201" s="124"/>
      <c r="CW201" s="124"/>
      <c r="CX201" s="124"/>
      <c r="CY201" s="124"/>
      <c r="CZ201" s="124"/>
      <c r="DA201" s="124"/>
      <c r="DB201" s="124"/>
      <c r="DC201" s="124"/>
      <c r="DD201" s="124"/>
      <c r="DE201" s="124"/>
      <c r="DF201" s="124"/>
      <c r="DG201" s="124"/>
      <c r="DH201" s="124"/>
      <c r="DI201" s="124"/>
      <c r="DJ201" s="124"/>
      <c r="DK201" s="124"/>
      <c r="DL201" s="124"/>
      <c r="DM201" s="124"/>
      <c r="DN201" s="124"/>
      <c r="DO201" s="124"/>
      <c r="DP201" s="124"/>
      <c r="DQ201" s="124"/>
      <c r="DR201" s="124"/>
      <c r="DS201" s="124"/>
      <c r="DT201" s="124"/>
      <c r="DU201" s="124"/>
      <c r="DV201" s="124"/>
      <c r="DW201" s="124"/>
    </row>
    <row r="202" spans="2:127" x14ac:dyDescent="0.2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24"/>
      <c r="BQ202" s="124"/>
      <c r="BR202" s="124"/>
      <c r="BS202" s="124"/>
      <c r="BT202" s="124"/>
      <c r="BU202" s="124"/>
      <c r="BV202" s="124"/>
      <c r="BW202" s="124"/>
      <c r="BX202" s="124"/>
      <c r="BY202" s="124"/>
      <c r="BZ202" s="124"/>
      <c r="CA202" s="124"/>
      <c r="CB202" s="124"/>
      <c r="CC202" s="124"/>
      <c r="CD202" s="124"/>
      <c r="CE202" s="124"/>
      <c r="CF202" s="124"/>
      <c r="CG202" s="124"/>
      <c r="CH202" s="124"/>
      <c r="CI202" s="124"/>
      <c r="CJ202" s="124"/>
      <c r="CK202" s="124"/>
      <c r="CL202" s="124"/>
      <c r="CM202" s="124"/>
      <c r="CN202" s="124"/>
      <c r="CO202" s="124"/>
      <c r="CP202" s="124"/>
      <c r="CQ202" s="124"/>
      <c r="CR202" s="124"/>
      <c r="CS202" s="124"/>
      <c r="CT202" s="124"/>
      <c r="CU202" s="124"/>
      <c r="CV202" s="124"/>
      <c r="CW202" s="124"/>
      <c r="CX202" s="124"/>
      <c r="CY202" s="124"/>
      <c r="CZ202" s="124"/>
      <c r="DA202" s="124"/>
      <c r="DB202" s="124"/>
      <c r="DC202" s="124"/>
      <c r="DD202" s="124"/>
      <c r="DE202" s="124"/>
      <c r="DF202" s="124"/>
      <c r="DG202" s="124"/>
      <c r="DH202" s="124"/>
      <c r="DI202" s="124"/>
      <c r="DJ202" s="124"/>
      <c r="DK202" s="124"/>
      <c r="DL202" s="124"/>
      <c r="DM202" s="124"/>
      <c r="DN202" s="124"/>
      <c r="DO202" s="124"/>
      <c r="DP202" s="124"/>
      <c r="DQ202" s="124"/>
      <c r="DR202" s="124"/>
      <c r="DS202" s="124"/>
      <c r="DT202" s="124"/>
      <c r="DU202" s="124"/>
      <c r="DV202" s="124"/>
      <c r="DW202" s="124"/>
    </row>
    <row r="203" spans="2:127" x14ac:dyDescent="0.2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4"/>
      <c r="BK203" s="124"/>
      <c r="BL203" s="124"/>
      <c r="BM203" s="124"/>
      <c r="BN203" s="124"/>
      <c r="BO203" s="124"/>
      <c r="BP203" s="124"/>
      <c r="BQ203" s="124"/>
      <c r="BR203" s="124"/>
      <c r="BS203" s="124"/>
      <c r="BT203" s="124"/>
      <c r="BU203" s="124"/>
      <c r="BV203" s="124"/>
      <c r="BW203" s="124"/>
      <c r="BX203" s="124"/>
      <c r="BY203" s="124"/>
      <c r="BZ203" s="124"/>
      <c r="CA203" s="124"/>
      <c r="CB203" s="124"/>
      <c r="CC203" s="124"/>
      <c r="CD203" s="124"/>
      <c r="CE203" s="124"/>
      <c r="CF203" s="124"/>
      <c r="CG203" s="124"/>
      <c r="CH203" s="124"/>
      <c r="CI203" s="124"/>
      <c r="CJ203" s="124"/>
      <c r="CK203" s="124"/>
      <c r="CL203" s="124"/>
      <c r="CM203" s="124"/>
      <c r="CN203" s="124"/>
      <c r="CO203" s="124"/>
      <c r="CP203" s="124"/>
      <c r="CQ203" s="124"/>
      <c r="CR203" s="124"/>
      <c r="CS203" s="124"/>
      <c r="CT203" s="124"/>
      <c r="CU203" s="124"/>
      <c r="CV203" s="124"/>
      <c r="CW203" s="124"/>
      <c r="CX203" s="124"/>
      <c r="CY203" s="124"/>
      <c r="CZ203" s="124"/>
      <c r="DA203" s="124"/>
      <c r="DB203" s="124"/>
      <c r="DC203" s="124"/>
      <c r="DD203" s="124"/>
      <c r="DE203" s="124"/>
      <c r="DF203" s="124"/>
      <c r="DG203" s="124"/>
      <c r="DH203" s="124"/>
      <c r="DI203" s="124"/>
      <c r="DJ203" s="124"/>
      <c r="DK203" s="124"/>
      <c r="DL203" s="124"/>
      <c r="DM203" s="124"/>
      <c r="DN203" s="124"/>
      <c r="DO203" s="124"/>
      <c r="DP203" s="124"/>
      <c r="DQ203" s="124"/>
      <c r="DR203" s="124"/>
      <c r="DS203" s="124"/>
      <c r="DT203" s="124"/>
      <c r="DU203" s="124"/>
      <c r="DV203" s="124"/>
      <c r="DW203" s="124"/>
    </row>
    <row r="204" spans="2:127" x14ac:dyDescent="0.2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  <c r="BM204" s="124"/>
      <c r="BN204" s="124"/>
      <c r="BO204" s="124"/>
      <c r="BP204" s="124"/>
      <c r="BQ204" s="124"/>
      <c r="BR204" s="124"/>
      <c r="BS204" s="124"/>
      <c r="BT204" s="124"/>
      <c r="BU204" s="124"/>
      <c r="BV204" s="124"/>
      <c r="BW204" s="124"/>
      <c r="BX204" s="124"/>
      <c r="BY204" s="124"/>
      <c r="BZ204" s="124"/>
      <c r="CA204" s="124"/>
      <c r="CB204" s="124"/>
      <c r="CC204" s="124"/>
      <c r="CD204" s="124"/>
      <c r="CE204" s="124"/>
      <c r="CF204" s="124"/>
      <c r="CG204" s="124"/>
      <c r="CH204" s="124"/>
      <c r="CI204" s="124"/>
      <c r="CJ204" s="124"/>
      <c r="CK204" s="124"/>
      <c r="CL204" s="124"/>
      <c r="CM204" s="124"/>
      <c r="CN204" s="124"/>
      <c r="CO204" s="124"/>
      <c r="CP204" s="124"/>
      <c r="CQ204" s="124"/>
      <c r="CR204" s="124"/>
      <c r="CS204" s="124"/>
      <c r="CT204" s="124"/>
      <c r="CU204" s="124"/>
      <c r="CV204" s="124"/>
      <c r="CW204" s="124"/>
      <c r="CX204" s="124"/>
      <c r="CY204" s="124"/>
      <c r="CZ204" s="124"/>
      <c r="DA204" s="124"/>
      <c r="DB204" s="124"/>
      <c r="DC204" s="124"/>
      <c r="DD204" s="124"/>
      <c r="DE204" s="124"/>
      <c r="DF204" s="124"/>
      <c r="DG204" s="124"/>
      <c r="DH204" s="124"/>
      <c r="DI204" s="124"/>
      <c r="DJ204" s="124"/>
      <c r="DK204" s="124"/>
      <c r="DL204" s="124"/>
      <c r="DM204" s="124"/>
      <c r="DN204" s="124"/>
      <c r="DO204" s="124"/>
      <c r="DP204" s="124"/>
      <c r="DQ204" s="124"/>
      <c r="DR204" s="124"/>
      <c r="DS204" s="124"/>
      <c r="DT204" s="124"/>
      <c r="DU204" s="124"/>
      <c r="DV204" s="124"/>
      <c r="DW204" s="124"/>
    </row>
    <row r="205" spans="2:127" x14ac:dyDescent="0.2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  <c r="BM205" s="124"/>
      <c r="BN205" s="124"/>
      <c r="BO205" s="124"/>
      <c r="BP205" s="124"/>
      <c r="BQ205" s="124"/>
      <c r="BR205" s="124"/>
      <c r="BS205" s="124"/>
      <c r="BT205" s="124"/>
      <c r="BU205" s="124"/>
      <c r="BV205" s="124"/>
      <c r="BW205" s="124"/>
      <c r="BX205" s="124"/>
      <c r="BY205" s="124"/>
      <c r="BZ205" s="124"/>
      <c r="CA205" s="124"/>
      <c r="CB205" s="124"/>
      <c r="CC205" s="124"/>
      <c r="CD205" s="124"/>
      <c r="CE205" s="124"/>
      <c r="CF205" s="124"/>
      <c r="CG205" s="124"/>
      <c r="CH205" s="124"/>
      <c r="CI205" s="124"/>
      <c r="CJ205" s="124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124"/>
      <c r="CU205" s="124"/>
      <c r="CV205" s="124"/>
      <c r="CW205" s="124"/>
      <c r="CX205" s="124"/>
      <c r="CY205" s="124"/>
      <c r="CZ205" s="124"/>
      <c r="DA205" s="124"/>
      <c r="DB205" s="124"/>
      <c r="DC205" s="124"/>
      <c r="DD205" s="124"/>
      <c r="DE205" s="124"/>
      <c r="DF205" s="124"/>
      <c r="DG205" s="124"/>
      <c r="DH205" s="124"/>
      <c r="DI205" s="124"/>
      <c r="DJ205" s="124"/>
      <c r="DK205" s="124"/>
      <c r="DL205" s="124"/>
      <c r="DM205" s="124"/>
      <c r="DN205" s="124"/>
      <c r="DO205" s="124"/>
      <c r="DP205" s="124"/>
      <c r="DQ205" s="124"/>
      <c r="DR205" s="124"/>
      <c r="DS205" s="124"/>
      <c r="DT205" s="124"/>
      <c r="DU205" s="124"/>
      <c r="DV205" s="124"/>
      <c r="DW205" s="124"/>
    </row>
    <row r="206" spans="2:127" x14ac:dyDescent="0.2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4"/>
      <c r="BC206" s="124"/>
      <c r="BD206" s="124"/>
      <c r="BE206" s="124"/>
      <c r="BF206" s="124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24"/>
      <c r="BX206" s="124"/>
      <c r="BY206" s="124"/>
      <c r="BZ206" s="124"/>
      <c r="CA206" s="124"/>
      <c r="CB206" s="124"/>
      <c r="CC206" s="124"/>
      <c r="CD206" s="124"/>
      <c r="CE206" s="124"/>
      <c r="CF206" s="124"/>
      <c r="CG206" s="124"/>
      <c r="CH206" s="124"/>
      <c r="CI206" s="124"/>
      <c r="CJ206" s="124"/>
      <c r="CK206" s="124"/>
      <c r="CL206" s="124"/>
      <c r="CM206" s="124"/>
      <c r="CN206" s="124"/>
      <c r="CO206" s="124"/>
      <c r="CP206" s="124"/>
      <c r="CQ206" s="124"/>
      <c r="CR206" s="124"/>
      <c r="CS206" s="124"/>
      <c r="CT206" s="124"/>
      <c r="CU206" s="124"/>
      <c r="CV206" s="124"/>
      <c r="CW206" s="124"/>
      <c r="CX206" s="124"/>
      <c r="CY206" s="124"/>
      <c r="CZ206" s="124"/>
      <c r="DA206" s="124"/>
      <c r="DB206" s="124"/>
      <c r="DC206" s="124"/>
      <c r="DD206" s="124"/>
      <c r="DE206" s="124"/>
      <c r="DF206" s="124"/>
      <c r="DG206" s="124"/>
      <c r="DH206" s="124"/>
      <c r="DI206" s="124"/>
      <c r="DJ206" s="124"/>
      <c r="DK206" s="124"/>
      <c r="DL206" s="124"/>
      <c r="DM206" s="124"/>
      <c r="DN206" s="124"/>
      <c r="DO206" s="124"/>
      <c r="DP206" s="124"/>
      <c r="DQ206" s="124"/>
      <c r="DR206" s="124"/>
      <c r="DS206" s="124"/>
      <c r="DT206" s="124"/>
      <c r="DU206" s="124"/>
      <c r="DV206" s="124"/>
      <c r="DW206" s="124"/>
    </row>
    <row r="207" spans="2:127" x14ac:dyDescent="0.2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4"/>
      <c r="BW207" s="124"/>
      <c r="BX207" s="124"/>
      <c r="BY207" s="124"/>
      <c r="BZ207" s="124"/>
      <c r="CA207" s="124"/>
      <c r="CB207" s="124"/>
      <c r="CC207" s="124"/>
      <c r="CD207" s="124"/>
      <c r="CE207" s="124"/>
      <c r="CF207" s="124"/>
      <c r="CG207" s="124"/>
      <c r="CH207" s="124"/>
      <c r="CI207" s="124"/>
      <c r="CJ207" s="124"/>
      <c r="CK207" s="124"/>
      <c r="CL207" s="124"/>
      <c r="CM207" s="124"/>
      <c r="CN207" s="124"/>
      <c r="CO207" s="124"/>
      <c r="CP207" s="124"/>
      <c r="CQ207" s="124"/>
      <c r="CR207" s="124"/>
      <c r="CS207" s="124"/>
      <c r="CT207" s="124"/>
      <c r="CU207" s="124"/>
      <c r="CV207" s="124"/>
      <c r="CW207" s="124"/>
      <c r="CX207" s="124"/>
      <c r="CY207" s="124"/>
      <c r="CZ207" s="124"/>
      <c r="DA207" s="124"/>
      <c r="DB207" s="124"/>
      <c r="DC207" s="124"/>
      <c r="DD207" s="124"/>
      <c r="DE207" s="124"/>
      <c r="DF207" s="124"/>
      <c r="DG207" s="124"/>
      <c r="DH207" s="124"/>
      <c r="DI207" s="124"/>
      <c r="DJ207" s="124"/>
      <c r="DK207" s="124"/>
      <c r="DL207" s="124"/>
      <c r="DM207" s="124"/>
      <c r="DN207" s="124"/>
      <c r="DO207" s="124"/>
      <c r="DP207" s="124"/>
      <c r="DQ207" s="124"/>
      <c r="DR207" s="124"/>
      <c r="DS207" s="124"/>
      <c r="DT207" s="124"/>
      <c r="DU207" s="124"/>
      <c r="DV207" s="124"/>
      <c r="DW207" s="124"/>
    </row>
  </sheetData>
  <mergeCells count="1">
    <mergeCell ref="E3:G3"/>
  </mergeCells>
  <phoneticPr fontId="0" type="noConversion"/>
  <printOptions horizontalCentered="1" verticalCentered="1"/>
  <pageMargins left="0.5" right="0.5" top="0.15" bottom="0.15" header="0.5" footer="0.39"/>
  <pageSetup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1"/>
  <sheetViews>
    <sheetView view="pageLayout" zoomScaleNormal="50" workbookViewId="0">
      <selection activeCell="A2" sqref="A2"/>
    </sheetView>
  </sheetViews>
  <sheetFormatPr defaultRowHeight="12.75" x14ac:dyDescent="0.2"/>
  <cols>
    <col min="1" max="1" width="9.21875" style="171" customWidth="1"/>
    <col min="2" max="2" width="35.44140625" style="171" customWidth="1"/>
    <col min="3" max="3" width="15" style="171" customWidth="1"/>
    <col min="4" max="4" width="18.88671875" style="171" customWidth="1"/>
    <col min="5" max="5" width="15.6640625" style="171" customWidth="1"/>
    <col min="6" max="6" width="1.77734375" style="171" customWidth="1"/>
    <col min="7" max="7" width="2.77734375" style="171" customWidth="1"/>
    <col min="8" max="16384" width="8.88671875" style="171"/>
  </cols>
  <sheetData>
    <row r="1" spans="1:7" ht="21.75" customHeight="1" x14ac:dyDescent="0.25">
      <c r="A1" s="170" t="s">
        <v>452</v>
      </c>
      <c r="B1" s="17"/>
      <c r="C1" s="17"/>
      <c r="D1" s="17"/>
      <c r="E1" s="17"/>
    </row>
    <row r="2" spans="1:7" ht="24.75" customHeight="1" x14ac:dyDescent="0.2">
      <c r="A2" s="16" t="s">
        <v>416</v>
      </c>
      <c r="B2" s="17"/>
      <c r="C2" s="17"/>
      <c r="D2" s="17"/>
      <c r="E2" s="17"/>
    </row>
    <row r="3" spans="1:7" ht="15.75" customHeight="1" x14ac:dyDescent="0.2">
      <c r="A3" s="373"/>
      <c r="B3" s="28" t="s">
        <v>0</v>
      </c>
      <c r="C3" s="67">
        <f>'Sources of Funds (A-1)'!B4</f>
        <v>0</v>
      </c>
      <c r="D3" s="172"/>
      <c r="E3" s="17"/>
    </row>
    <row r="4" spans="1:7" ht="17.25" customHeight="1" thickBot="1" x14ac:dyDescent="0.25">
      <c r="A4" s="18"/>
      <c r="B4" s="374" t="s">
        <v>1</v>
      </c>
      <c r="C4" s="502">
        <f>'Sources of Funds (A-1)'!I4</f>
        <v>0</v>
      </c>
      <c r="D4" s="18"/>
      <c r="E4" s="18"/>
    </row>
    <row r="5" spans="1:7" ht="28.5" customHeight="1" thickTop="1" thickBot="1" x14ac:dyDescent="0.25">
      <c r="A5" s="173"/>
      <c r="B5" s="174"/>
      <c r="C5" s="19" t="s">
        <v>277</v>
      </c>
      <c r="D5" s="20" t="s">
        <v>278</v>
      </c>
      <c r="E5" s="20" t="s">
        <v>113</v>
      </c>
    </row>
    <row r="6" spans="1:7" s="178" customFormat="1" ht="33" customHeight="1" thickTop="1" x14ac:dyDescent="0.2">
      <c r="A6" s="175"/>
      <c r="B6" s="176" t="s">
        <v>271</v>
      </c>
      <c r="C6" s="391"/>
      <c r="D6" s="391"/>
      <c r="E6" s="395"/>
      <c r="F6" s="177"/>
      <c r="G6" s="177"/>
    </row>
    <row r="7" spans="1:7" ht="35.25" customHeight="1" x14ac:dyDescent="0.2">
      <c r="A7" s="179" t="s">
        <v>114</v>
      </c>
      <c r="B7" s="180" t="s">
        <v>115</v>
      </c>
      <c r="C7" s="392"/>
      <c r="D7" s="393"/>
      <c r="E7" s="396"/>
      <c r="F7" s="181"/>
      <c r="G7" s="181"/>
    </row>
    <row r="8" spans="1:7" ht="33.75" customHeight="1" x14ac:dyDescent="0.2">
      <c r="A8" s="179" t="s">
        <v>114</v>
      </c>
      <c r="B8" s="180" t="s">
        <v>287</v>
      </c>
      <c r="C8" s="394"/>
      <c r="D8" s="393"/>
      <c r="E8" s="396"/>
      <c r="F8" s="181"/>
      <c r="G8" s="181"/>
    </row>
    <row r="9" spans="1:7" ht="33.75" customHeight="1" x14ac:dyDescent="0.2">
      <c r="A9" s="179" t="s">
        <v>114</v>
      </c>
      <c r="B9" s="180" t="s">
        <v>153</v>
      </c>
      <c r="C9" s="394"/>
      <c r="D9" s="393"/>
      <c r="E9" s="396"/>
      <c r="F9" s="181"/>
      <c r="G9" s="181"/>
    </row>
    <row r="10" spans="1:7" ht="35.25" customHeight="1" x14ac:dyDescent="0.2">
      <c r="A10" s="179" t="s">
        <v>114</v>
      </c>
      <c r="B10" s="180" t="s">
        <v>116</v>
      </c>
      <c r="C10" s="394"/>
      <c r="D10" s="393"/>
      <c r="E10" s="396"/>
      <c r="F10" s="181"/>
      <c r="G10" s="181"/>
    </row>
    <row r="11" spans="1:7" ht="24" customHeight="1" x14ac:dyDescent="0.2">
      <c r="A11" s="179" t="s">
        <v>117</v>
      </c>
      <c r="B11" s="496" t="s">
        <v>118</v>
      </c>
      <c r="C11" s="494">
        <f>C6-C7-C8-C9-C10</f>
        <v>0</v>
      </c>
      <c r="D11" s="494">
        <f>D6-D7-D8-D9-D10</f>
        <v>0</v>
      </c>
      <c r="E11" s="396"/>
      <c r="F11" s="181"/>
      <c r="G11" s="181"/>
    </row>
    <row r="12" spans="1:7" ht="41.25" customHeight="1" x14ac:dyDescent="0.2">
      <c r="A12" s="182" t="s">
        <v>119</v>
      </c>
      <c r="B12" s="497" t="s">
        <v>286</v>
      </c>
      <c r="C12" s="389">
        <v>1</v>
      </c>
      <c r="D12" s="390">
        <v>1.3</v>
      </c>
      <c r="E12" s="397"/>
      <c r="F12" s="181"/>
      <c r="G12" s="181"/>
    </row>
    <row r="13" spans="1:7" ht="24" customHeight="1" x14ac:dyDescent="0.2">
      <c r="A13" s="183" t="s">
        <v>117</v>
      </c>
      <c r="B13" s="498" t="str">
        <f>+B11</f>
        <v>Eligible Basis</v>
      </c>
      <c r="C13" s="495">
        <f>C12*C11</f>
        <v>0</v>
      </c>
      <c r="D13" s="495">
        <f>D12*D11</f>
        <v>0</v>
      </c>
      <c r="E13" s="398"/>
      <c r="F13" s="181"/>
      <c r="G13" s="181"/>
    </row>
    <row r="14" spans="1:7" ht="68.25" customHeight="1" x14ac:dyDescent="0.2">
      <c r="A14" s="184" t="s">
        <v>119</v>
      </c>
      <c r="B14" s="499" t="s">
        <v>120</v>
      </c>
      <c r="C14" s="388">
        <v>0</v>
      </c>
      <c r="D14" s="388">
        <f>MIN(C24,E24)</f>
        <v>0</v>
      </c>
      <c r="E14" s="396"/>
      <c r="F14" s="181"/>
      <c r="G14" s="181"/>
    </row>
    <row r="15" spans="1:7" ht="24" customHeight="1" x14ac:dyDescent="0.2">
      <c r="A15" s="179" t="s">
        <v>117</v>
      </c>
      <c r="B15" s="496" t="s">
        <v>121</v>
      </c>
      <c r="C15" s="494">
        <f>C14*C13</f>
        <v>0</v>
      </c>
      <c r="D15" s="494">
        <f>D14*D13</f>
        <v>0</v>
      </c>
      <c r="E15" s="396"/>
      <c r="F15" s="181"/>
      <c r="G15" s="181"/>
    </row>
    <row r="16" spans="1:7" ht="33.75" customHeight="1" x14ac:dyDescent="0.2">
      <c r="A16" s="182" t="str">
        <f>+A14</f>
        <v>Multiplied by:</v>
      </c>
      <c r="B16" s="497" t="s">
        <v>231</v>
      </c>
      <c r="C16" s="386"/>
      <c r="D16" s="387"/>
      <c r="E16" s="397"/>
      <c r="F16" s="181"/>
      <c r="G16" s="181"/>
    </row>
    <row r="17" spans="1:7" ht="24" customHeight="1" x14ac:dyDescent="0.2">
      <c r="A17" s="185" t="s">
        <v>117</v>
      </c>
      <c r="B17" s="500" t="s">
        <v>453</v>
      </c>
      <c r="C17" s="493">
        <f>C16*C15</f>
        <v>0</v>
      </c>
      <c r="D17" s="493">
        <f>D16*D15</f>
        <v>0</v>
      </c>
      <c r="E17" s="399"/>
      <c r="F17" s="181"/>
      <c r="G17" s="181"/>
    </row>
    <row r="18" spans="1:7" ht="24" customHeight="1" x14ac:dyDescent="0.2">
      <c r="A18" s="488"/>
      <c r="B18" s="501" t="s">
        <v>122</v>
      </c>
      <c r="C18" s="490"/>
      <c r="D18" s="492"/>
      <c r="E18" s="489"/>
      <c r="F18" s="181"/>
      <c r="G18" s="181"/>
    </row>
    <row r="19" spans="1:7" ht="15" x14ac:dyDescent="0.2">
      <c r="A19" s="181"/>
      <c r="B19" s="186"/>
      <c r="C19" s="181"/>
      <c r="D19" s="181"/>
      <c r="E19" s="181"/>
      <c r="F19" s="187"/>
      <c r="G19" s="181"/>
    </row>
    <row r="20" spans="1:7" ht="24" customHeight="1" x14ac:dyDescent="0.2">
      <c r="A20" s="491" t="s">
        <v>123</v>
      </c>
      <c r="B20" s="188"/>
      <c r="C20" s="189"/>
      <c r="D20" s="189"/>
      <c r="E20" s="190"/>
      <c r="F20" s="191"/>
      <c r="G20" s="181"/>
    </row>
    <row r="21" spans="1:7" ht="24" customHeight="1" x14ac:dyDescent="0.25">
      <c r="A21" s="192"/>
      <c r="B21" s="193" t="s">
        <v>124</v>
      </c>
      <c r="C21" s="194"/>
      <c r="D21" s="193" t="s">
        <v>125</v>
      </c>
      <c r="E21" s="194"/>
      <c r="F21" s="195"/>
      <c r="G21" s="181"/>
    </row>
    <row r="22" spans="1:7" ht="24" customHeight="1" x14ac:dyDescent="0.2">
      <c r="A22" s="192"/>
      <c r="B22" s="195" t="s">
        <v>126</v>
      </c>
      <c r="C22" s="383"/>
      <c r="D22" s="30" t="s">
        <v>127</v>
      </c>
      <c r="E22" s="385"/>
      <c r="F22" s="195"/>
      <c r="G22" s="181"/>
    </row>
    <row r="23" spans="1:7" ht="24" customHeight="1" thickBot="1" x14ac:dyDescent="0.25">
      <c r="A23" s="192"/>
      <c r="B23" s="195" t="s">
        <v>128</v>
      </c>
      <c r="C23" s="384"/>
      <c r="D23" s="30" t="s">
        <v>129</v>
      </c>
      <c r="E23" s="383"/>
      <c r="F23" s="195"/>
      <c r="G23" s="181"/>
    </row>
    <row r="24" spans="1:7" ht="24" customHeight="1" thickBot="1" x14ac:dyDescent="0.25">
      <c r="A24" s="192"/>
      <c r="B24" s="195" t="s">
        <v>130</v>
      </c>
      <c r="C24" s="381" t="str">
        <f>IF($C$22=0,"",C23/C22)</f>
        <v/>
      </c>
      <c r="D24" s="30" t="s">
        <v>130</v>
      </c>
      <c r="E24" s="382" t="str">
        <f>IF($E$22=0,"",E23/E22)</f>
        <v/>
      </c>
      <c r="F24" s="195"/>
      <c r="G24" s="181"/>
    </row>
    <row r="25" spans="1:7" ht="15" x14ac:dyDescent="0.2">
      <c r="A25" s="196"/>
      <c r="B25" s="197"/>
      <c r="C25" s="197"/>
      <c r="D25" s="197"/>
      <c r="E25" s="198"/>
      <c r="F25" s="195"/>
      <c r="G25" s="181"/>
    </row>
    <row r="26" spans="1:7" ht="15" x14ac:dyDescent="0.2">
      <c r="A26" s="181"/>
      <c r="B26" s="181"/>
      <c r="C26" s="181"/>
      <c r="D26" s="181"/>
      <c r="E26" s="181"/>
      <c r="F26" s="181"/>
      <c r="G26" s="181"/>
    </row>
    <row r="27" spans="1:7" ht="15" x14ac:dyDescent="0.2">
      <c r="A27" s="181"/>
      <c r="B27" s="181"/>
      <c r="C27" s="181"/>
      <c r="D27" s="181"/>
      <c r="E27" s="181"/>
      <c r="F27" s="181"/>
      <c r="G27" s="181"/>
    </row>
    <row r="28" spans="1:7" ht="15" x14ac:dyDescent="0.2">
      <c r="A28" s="181"/>
      <c r="B28" s="181"/>
      <c r="C28" s="181"/>
      <c r="D28" s="181"/>
      <c r="E28" s="181"/>
      <c r="F28" s="181"/>
      <c r="G28" s="181"/>
    </row>
    <row r="29" spans="1:7" ht="21" customHeight="1" x14ac:dyDescent="0.2">
      <c r="A29" s="181" t="s">
        <v>285</v>
      </c>
      <c r="B29" s="181"/>
      <c r="C29" s="181"/>
      <c r="D29" s="181"/>
      <c r="E29" s="181"/>
      <c r="F29" s="181"/>
      <c r="G29" s="181"/>
    </row>
    <row r="30" spans="1:7" ht="15" x14ac:dyDescent="0.2">
      <c r="A30" s="181"/>
      <c r="B30" s="181"/>
      <c r="C30" s="181"/>
      <c r="D30" s="181"/>
      <c r="E30" s="181"/>
      <c r="F30" s="181"/>
      <c r="G30" s="181"/>
    </row>
    <row r="31" spans="1:7" ht="15" x14ac:dyDescent="0.2">
      <c r="A31" s="181"/>
      <c r="B31" s="181"/>
      <c r="C31" s="181"/>
      <c r="D31" s="181"/>
      <c r="E31" s="181"/>
      <c r="F31" s="181"/>
      <c r="G31" s="181"/>
    </row>
  </sheetData>
  <phoneticPr fontId="0" type="noConversion"/>
  <printOptions horizontalCentered="1" verticalCentered="1"/>
  <pageMargins left="0" right="0" top="0" bottom="0" header="0" footer="0"/>
  <pageSetup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Introduction</vt:lpstr>
      <vt:lpstr>Dev Cost Budget %(A)</vt:lpstr>
      <vt:lpstr>Sources of Funds (A-1)</vt:lpstr>
      <vt:lpstr>Rent Summary %(B)</vt:lpstr>
      <vt:lpstr>OP Exp %(C)</vt:lpstr>
      <vt:lpstr>CF Projection (C-1)</vt:lpstr>
      <vt:lpstr>Cost Breakdown %(D)</vt:lpstr>
      <vt:lpstr>Project Schedule(E)</vt:lpstr>
      <vt:lpstr>LIHTC Estimate (F)</vt:lpstr>
      <vt:lpstr>Set-Aside(G)</vt:lpstr>
      <vt:lpstr>Sched (H) </vt:lpstr>
      <vt:lpstr>Sched (I)</vt:lpstr>
      <vt:lpstr>'Dev Cost Budget %(A)'!ALL</vt:lpstr>
      <vt:lpstr>EQUIP</vt:lpstr>
      <vt:lpstr>OPS</vt:lpstr>
      <vt:lpstr>'Cost Breakdown %(D)'!Print_Area</vt:lpstr>
      <vt:lpstr>'Dev Cost Budget %(A)'!Print_Area</vt:lpstr>
      <vt:lpstr>'OP Exp %(C)'!Print_Area</vt:lpstr>
      <vt:lpstr>'Rent Summary %(B)'!Print_Area</vt:lpstr>
      <vt:lpstr>'Sched (H) '!Print_Area</vt:lpstr>
      <vt:lpstr>'Sched (I)'!Print_Area</vt:lpstr>
      <vt:lpstr>Print_Area</vt:lpstr>
      <vt:lpstr>'OP Exp %(C)'!Print_Area_MI</vt:lpstr>
      <vt:lpstr>'Rent Summary %(B)'!Print_Area_MI</vt:lpstr>
      <vt:lpstr>PRINT_AREA_MI</vt:lpstr>
      <vt:lpstr>'Dev Cost Budget %(A)'!Print_Titles</vt:lpstr>
      <vt:lpstr>RENTS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Sabrina Su</cp:lastModifiedBy>
  <cp:lastPrinted>2017-01-06T20:34:11Z</cp:lastPrinted>
  <dcterms:created xsi:type="dcterms:W3CDTF">1997-12-03T18:36:24Z</dcterms:created>
  <dcterms:modified xsi:type="dcterms:W3CDTF">2018-02-09T19:06:20Z</dcterms:modified>
</cp:coreProperties>
</file>