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G:\Programs\RR-HP ESG\Program Specific Files\"/>
    </mc:Choice>
  </mc:AlternateContent>
  <xr:revisionPtr revIDLastSave="0" documentId="13_ncr:1_{0E07339E-C001-4792-9C30-D015894E9950}" xr6:coauthVersionLast="47" xr6:coauthVersionMax="47" xr10:uidLastSave="{00000000-0000-0000-0000-000000000000}"/>
  <bookViews>
    <workbookView xWindow="19090" yWindow="-90" windowWidth="19420" windowHeight="11500" firstSheet="1" activeTab="1" xr2:uid="{13E0EDDD-4C6A-48D7-BF3E-0577A6C23D4E}"/>
  </bookViews>
  <sheets>
    <sheet name="Income from Assets Calculation" sheetId="1" r:id="rId1"/>
    <sheet name="ESG or ARP Rent Calculation" sheetId="2" r:id="rId2"/>
    <sheet name="ARP ONLY! (50% AMI)Rent Calc"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2" l="1"/>
  <c r="G110" i="4"/>
  <c r="G113" i="4" s="1"/>
  <c r="G80" i="4"/>
  <c r="G49" i="4"/>
  <c r="G41" i="4"/>
  <c r="G82" i="4" s="1"/>
  <c r="H13" i="1"/>
  <c r="H14" i="1"/>
  <c r="H15" i="1"/>
  <c r="H16" i="1"/>
  <c r="H17" i="1"/>
  <c r="H18" i="1"/>
  <c r="H19" i="1"/>
  <c r="H20" i="1"/>
  <c r="H21" i="1"/>
  <c r="G84" i="4" l="1"/>
  <c r="G94" i="4" s="1"/>
  <c r="G92" i="4"/>
  <c r="G125" i="4"/>
  <c r="G43" i="4"/>
  <c r="G136" i="4" s="1"/>
  <c r="G96" i="4" l="1"/>
  <c r="G99" i="4" s="1"/>
  <c r="G134" i="4" s="1"/>
  <c r="G138" i="4" s="1"/>
  <c r="G144" i="4" l="1"/>
  <c r="G148" i="4" s="1"/>
  <c r="G153" i="4" s="1"/>
  <c r="G156" i="4"/>
  <c r="I16" i="1" l="1"/>
  <c r="I15" i="1"/>
  <c r="I14" i="1"/>
  <c r="I13" i="1"/>
  <c r="H12" i="1"/>
  <c r="I12" i="1" s="1"/>
  <c r="G110" i="2"/>
  <c r="G113" i="2" s="1"/>
  <c r="G80" i="2"/>
  <c r="G49" i="2"/>
  <c r="G41" i="2"/>
  <c r="J27" i="1"/>
  <c r="J36" i="1" s="1"/>
  <c r="I21" i="1"/>
  <c r="I20" i="1"/>
  <c r="I19" i="1"/>
  <c r="I18" i="1"/>
  <c r="I17" i="1"/>
  <c r="G43" i="2" l="1"/>
  <c r="G136" i="2" s="1"/>
  <c r="G82" i="2"/>
  <c r="G84" i="2" s="1"/>
  <c r="G94" i="2" s="1"/>
  <c r="G92" i="2"/>
  <c r="H23" i="1"/>
  <c r="I25" i="1"/>
  <c r="J34" i="1" l="1"/>
  <c r="J38" i="1" s="1"/>
  <c r="G96" i="2"/>
  <c r="G99" i="2" s="1"/>
  <c r="G134" i="2" s="1"/>
  <c r="G138" i="2" s="1"/>
  <c r="G144" i="2" l="1"/>
  <c r="G148" i="2" s="1"/>
  <c r="G153" i="2" s="1"/>
  <c r="G156" i="2"/>
</calcChain>
</file>

<file path=xl/sharedStrings.xml><?xml version="1.0" encoding="utf-8"?>
<sst xmlns="http://schemas.openxmlformats.org/spreadsheetml/2006/main" count="269" uniqueCount="143">
  <si>
    <t>Income from Assets Calculation</t>
  </si>
  <si>
    <t>Rental Assistance Program</t>
  </si>
  <si>
    <t>Client Name</t>
  </si>
  <si>
    <t>Calculation Date</t>
  </si>
  <si>
    <t>Client Unique ID</t>
  </si>
  <si>
    <t>Effective Date</t>
  </si>
  <si>
    <t>HOUSEHOLD ASSETS</t>
  </si>
  <si>
    <t>1)</t>
  </si>
  <si>
    <t>Family member name</t>
  </si>
  <si>
    <t>Face value</t>
  </si>
  <si>
    <t>Cost to convert to cash</t>
  </si>
  <si>
    <t>Cash value</t>
  </si>
  <si>
    <t>2)</t>
  </si>
  <si>
    <t>3)</t>
  </si>
  <si>
    <t>Total anticipated value</t>
  </si>
  <si>
    <t>INCOME FROM ASSETS</t>
  </si>
  <si>
    <t>4)</t>
  </si>
  <si>
    <t>HUD passbook savings rate (written as a decimal)</t>
  </si>
  <si>
    <t>5)</t>
  </si>
  <si>
    <t>6)</t>
  </si>
  <si>
    <t>Income, Asset &amp; Rent Calculation</t>
  </si>
  <si>
    <t>GROSS HOUSEHOLD INCOME</t>
  </si>
  <si>
    <t>*The total income of the household (Annual Gross Income) is from all sources anticipated to be received in the 12-month period following the effective date of the income certification. Therefore, income must be ANNUALIZED, e.g. payment amount multiplied by number of payment periods per year for all income sources.</t>
  </si>
  <si>
    <t>The full amount (before payroll deductions) of annual wages and salaries, overtime pay, commissions, fees, tips and bonuses, other compensation for personal services prior to payroll deductions. (Applies to client and all household members 18 and older.  For full-time students 18 and older, only $480 of annual earned income should be included here.)</t>
  </si>
  <si>
    <t>Periodic payments from Social Security, annuities, insurance policies, retirement funds, pensions, disability or death benefits, excluding lump sum payments for the delayed start of a periodic payment (Except as provided in (c)(14)).</t>
  </si>
  <si>
    <t>Payments in lieu of earnings, such as unemployment, disability, worker’s compensation, and severance pay (Except as provided in (c)(3)).</t>
  </si>
  <si>
    <t>WELFARE ASSISTANCE, including payments made under other programs funded, separately or jointly, by federal, state, or local governments which are not excluded by Federal Statutes (see Income Exclusions).</t>
  </si>
  <si>
    <t>Periodic allowances including alimony and child support payments, and regular contributions or gifts received from organizations or persons not residing in the residence.</t>
  </si>
  <si>
    <t xml:space="preserve">Net income from operation of a business or profession.   </t>
  </si>
  <si>
    <t>7)</t>
  </si>
  <si>
    <t>8)</t>
  </si>
  <si>
    <t>All regular pay, special pay and allowances of a member of the Armed Forces (Except Hostile Fire Pay).</t>
  </si>
  <si>
    <t>9)</t>
  </si>
  <si>
    <r>
      <t>ANNUAL GROSS INCOME</t>
    </r>
    <r>
      <rPr>
        <sz val="11"/>
        <rFont val="Aptos Narrow"/>
        <family val="2"/>
        <scheme val="minor"/>
      </rPr>
      <t xml:space="preserve"> (Sum of lines 1-8)</t>
    </r>
  </si>
  <si>
    <t>10)</t>
  </si>
  <si>
    <r>
      <t>MONTHLY GROSS INCOME</t>
    </r>
    <r>
      <rPr>
        <sz val="11"/>
        <rFont val="Aptos Narrow"/>
        <family val="2"/>
        <scheme val="minor"/>
      </rPr>
      <t xml:space="preserve">  (Line 9 divided by 12.)</t>
    </r>
  </si>
  <si>
    <t>ALLOWANCES</t>
  </si>
  <si>
    <t>Per HUD regulations 24CFR5.611(a) the annual adjusted income is determined by deducting the following allowances from the annual gross income.</t>
  </si>
  <si>
    <t>11)</t>
  </si>
  <si>
    <t>NUMBER OF DEPENDENTS</t>
  </si>
  <si>
    <r>
      <t>($480 for each)</t>
    </r>
    <r>
      <rPr>
        <i/>
        <sz val="11"/>
        <rFont val="Aptos Narrow"/>
        <family val="2"/>
        <scheme val="minor"/>
      </rPr>
      <t xml:space="preserve"> Dependents include household members under  the age of 18, elderly dependents, handicapped, disabled, or full-time students, but not the family head, spouse or foster children.  </t>
    </r>
  </si>
  <si>
    <t>12)</t>
  </si>
  <si>
    <t>$400 FOR ELDERLY OR DISABLED FAMILY</t>
  </si>
  <si>
    <r>
      <t xml:space="preserve">This allowance is provided to any family whose head, spouse, or sole member is at least 62 years of age OR is handicapped/disabled. (ONLY </t>
    </r>
    <r>
      <rPr>
        <b/>
        <i/>
        <sz val="11"/>
        <rFont val="Aptos Narrow"/>
        <family val="2"/>
        <scheme val="minor"/>
      </rPr>
      <t>ONE</t>
    </r>
    <r>
      <rPr>
        <i/>
        <sz val="11"/>
        <rFont val="Aptos Narrow"/>
        <family val="2"/>
        <scheme val="minor"/>
      </rPr>
      <t xml:space="preserve"> DEDUCTION PER FAMILY/HOUSEHOLD PER YEAR) </t>
    </r>
  </si>
  <si>
    <t>13)</t>
  </si>
  <si>
    <t>REASONABLE CHILDCARE EXPENSES (ANNUAL EXPENSE)</t>
  </si>
  <si>
    <r>
      <t xml:space="preserve">These are expenses anticipated during the year for children 12 years of age and under that enable a household member to work, seek employment, or to further education.  Deductible expenses for childcare to enable a person to work shall not exceed the amount of income received from such work.  Childcare cannot be paid to another member of the household. (ONLY EXPENSES </t>
    </r>
    <r>
      <rPr>
        <b/>
        <i/>
        <sz val="11"/>
        <rFont val="Aptos Narrow"/>
        <family val="2"/>
        <scheme val="minor"/>
      </rPr>
      <t>NOT</t>
    </r>
    <r>
      <rPr>
        <i/>
        <sz val="11"/>
        <rFont val="Aptos Narrow"/>
        <family val="2"/>
        <scheme val="minor"/>
      </rPr>
      <t xml:space="preserve"> REIMBURSED FROM ANY OTHER SOURCES ARE ALLOWED)</t>
    </r>
  </si>
  <si>
    <t>14)</t>
  </si>
  <si>
    <t xml:space="preserve">THE SUM OF THE FOLLOWING EXPENSES, TO THE EXTENT THE SUM EXCEEDS 3% OF ANNUAL GROSS INCOME </t>
  </si>
  <si>
    <t xml:space="preserve">This deduction may not exceed the earned income received by family members who are 18 years of age or older and who are able to work because of such attendance care or auxiliary apparatus. </t>
  </si>
  <si>
    <t>a) DISABILITY ASSISTANCE EXPENSES FOR DISABLED FAMILY MEMBERS</t>
  </si>
  <si>
    <t>b) MEDICAL EXPENSES FOR ELDERLY/DISABLED FAMILY</t>
  </si>
  <si>
    <r>
      <t xml:space="preserve">Expenses for the entire family may be counted ONLY IF the family receives the Elderly/Disabled Family Allowance on line 12. (ONLY EXPENSES </t>
    </r>
    <r>
      <rPr>
        <b/>
        <i/>
        <sz val="11"/>
        <rFont val="Aptos Narrow"/>
        <family val="2"/>
        <scheme val="minor"/>
      </rPr>
      <t xml:space="preserve">NOT </t>
    </r>
    <r>
      <rPr>
        <i/>
        <sz val="11"/>
        <rFont val="Aptos Narrow"/>
        <family val="2"/>
        <scheme val="minor"/>
      </rPr>
      <t>REIMBURSED FROM ANY OTHER SOURCES ARE ALLOWED.)</t>
    </r>
  </si>
  <si>
    <t>15)</t>
  </si>
  <si>
    <t>TOTAL NON-REIMBURSED MEDICAL EXPENSES (line 14a + 14b)</t>
  </si>
  <si>
    <t>16)</t>
  </si>
  <si>
    <t>3% OF ANNUAL GROSS INCOME (Line 9 x .03)</t>
  </si>
  <si>
    <t>17)</t>
  </si>
  <si>
    <t>ALLOWABLE MEDICAL EXPENSE DEDUCTION</t>
  </si>
  <si>
    <t xml:space="preserve"> (line 15 minus 16; if negative, enter 0) The Allowable Medical Expense Deduction is the amount of the Total Non-Reimbursed Medical Expenses that exceeds 3% of Annual Gross Income. If result is a negative number, client is not eligible for deduction.</t>
  </si>
  <si>
    <t xml:space="preserve">ADJUSTED INCOME </t>
  </si>
  <si>
    <t>18)</t>
  </si>
  <si>
    <t>ANNUAL GROSS INCOME (from line 9)</t>
  </si>
  <si>
    <t>19)</t>
  </si>
  <si>
    <t>TOTAL ALLOWANCES (Sum of lines 11, 12, 13, 17 and 18)</t>
  </si>
  <si>
    <t>20)</t>
  </si>
  <si>
    <t xml:space="preserve">ANNUAL ADJUSTED INCOME </t>
  </si>
  <si>
    <t>(If line 19 &gt; line 20, line 19 minus line 20; otherwise, 0)</t>
  </si>
  <si>
    <t>21)</t>
  </si>
  <si>
    <t>MONTHLY ADJUSTED INCOME (Line 21 divided 12)</t>
  </si>
  <si>
    <t>Fair Market Rent</t>
  </si>
  <si>
    <t>22)</t>
  </si>
  <si>
    <t>What is the unit size (number of bedrooms)?</t>
  </si>
  <si>
    <t>23)</t>
  </si>
  <si>
    <t>What is the payment standard (or FMR) of the unit size?</t>
  </si>
  <si>
    <t>24)</t>
  </si>
  <si>
    <t>What is the actual rent for this family's unit?</t>
  </si>
  <si>
    <t>25)</t>
  </si>
  <si>
    <t>What is the utility allowance, based on the unit size and utility calculation?</t>
  </si>
  <si>
    <t>26)</t>
  </si>
  <si>
    <t>Add the utility allowance to the actual rent standard (line 26 plus line 27)</t>
  </si>
  <si>
    <t>This is the allowable rent for this unit.</t>
  </si>
  <si>
    <t>27)</t>
  </si>
  <si>
    <t>Is the unit rent less than or equal to the allowable rent? (line 28 &lt;= line 26)</t>
  </si>
  <si>
    <t>Yes -- this unit qualifies</t>
  </si>
  <si>
    <t>No -- this unit does not qualify for this family.</t>
  </si>
  <si>
    <t>AREA MEDIAN INCOME</t>
  </si>
  <si>
    <t>28)</t>
  </si>
  <si>
    <t>How many household members</t>
  </si>
  <si>
    <t>29)</t>
  </si>
  <si>
    <t>What county is the unit in?</t>
  </si>
  <si>
    <t>30)</t>
  </si>
  <si>
    <t>What is the 50% AMI for the household size and unit county?</t>
  </si>
  <si>
    <t>31)</t>
  </si>
  <si>
    <t>Is the household annual gross income at or below 50% AMI limit?</t>
  </si>
  <si>
    <t>(HP - income must be at or below the AMI)</t>
  </si>
  <si>
    <t>NO- HOUSEHOLD DOES NOT QUALIFY DUE TO INCOME LIMITS</t>
  </si>
  <si>
    <t>YES - HOUSEHOLD MEETS THE INCOME LIMITS</t>
  </si>
  <si>
    <t>TENANT RENT PAYMENT</t>
  </si>
  <si>
    <t>33)</t>
  </si>
  <si>
    <t>TENANT RENT DETERMINATION</t>
  </si>
  <si>
    <t>a)  METHOD 1: 30% OF MONTHLY ADJUSTED INCOME (Line 21 x .30)</t>
  </si>
  <si>
    <t>b)  METHOD 2: 10% OF MONTHLY GROSS INCOME (Line 10 x .10)</t>
  </si>
  <si>
    <t>34)</t>
  </si>
  <si>
    <t>CALCULATED TENANT PORTION (the higher of line 33a or 33b)</t>
  </si>
  <si>
    <t>35)</t>
  </si>
  <si>
    <r>
      <t>UTILITY ALLOWANCE</t>
    </r>
    <r>
      <rPr>
        <sz val="11"/>
        <rFont val="Aptos Narrow"/>
        <family val="2"/>
        <scheme val="minor"/>
      </rPr>
      <t xml:space="preserve">  (if applicable)</t>
    </r>
  </si>
  <si>
    <r>
      <t>A tenant is only eligible for a utility allowance if utilities are</t>
    </r>
    <r>
      <rPr>
        <b/>
        <i/>
        <sz val="11"/>
        <rFont val="Aptos Narrow"/>
        <family val="2"/>
        <scheme val="minor"/>
      </rPr>
      <t xml:space="preserve"> NOT </t>
    </r>
    <r>
      <rPr>
        <i/>
        <sz val="11"/>
        <rFont val="Aptos Narrow"/>
        <family val="2"/>
        <scheme val="minor"/>
      </rPr>
      <t>included in the rent charge. Copies of HUD-approved utility allowance charts may be obtained from local Housing Authorities and are updated periodically.</t>
    </r>
  </si>
  <si>
    <t>36)</t>
  </si>
  <si>
    <t>ADJUSTED TENANT PORTION</t>
  </si>
  <si>
    <t xml:space="preserve"> (if line 34 &gt; 35, line 34 - 35; otherwise, enter 0)</t>
  </si>
  <si>
    <t>37)</t>
  </si>
  <si>
    <r>
      <t xml:space="preserve">TOTAL FAMILY UNIT RENT </t>
    </r>
    <r>
      <rPr>
        <sz val="11"/>
        <rFont val="Aptos Narrow"/>
        <family val="2"/>
        <scheme val="minor"/>
      </rPr>
      <t>(from lease)</t>
    </r>
  </si>
  <si>
    <t>38)</t>
  </si>
  <si>
    <r>
      <t>TENANT RENT PAYMENT</t>
    </r>
    <r>
      <rPr>
        <sz val="11"/>
        <rFont val="Aptos Narrow"/>
        <family val="2"/>
        <scheme val="minor"/>
      </rPr>
      <t xml:space="preserve"> (lesser of line 36 and 37)</t>
    </r>
  </si>
  <si>
    <t>THIS IS THE AMOUNT THE TENANT PAYS TO THE LANDLORD.</t>
  </si>
  <si>
    <t>SUBSIDY PAYMENTS</t>
  </si>
  <si>
    <t>39)</t>
  </si>
  <si>
    <r>
      <t xml:space="preserve">RENT SUBSIDY PAYMENT </t>
    </r>
    <r>
      <rPr>
        <sz val="11"/>
        <rFont val="Aptos Narrow"/>
        <family val="2"/>
        <scheme val="minor"/>
      </rPr>
      <t>(Line 37 minus 38)</t>
    </r>
  </si>
  <si>
    <t>THIS IS THE AMOUNT THE PROGRAM PAYS TO THE LANDLORD.</t>
  </si>
  <si>
    <t>40)</t>
  </si>
  <si>
    <r>
      <t xml:space="preserve">UTILITY REIMBURSEMENT </t>
    </r>
    <r>
      <rPr>
        <sz val="11"/>
        <rFont val="Aptos Narrow"/>
        <family val="2"/>
        <scheme val="minor"/>
      </rPr>
      <t>(if line 34 &lt;= 35, line 35 - 34; otherwise, enter 0)</t>
    </r>
  </si>
  <si>
    <t>THIS IS THE AMOUNT THE PROGRAM PAYS FOR THE TENANT'S UTILITIES.</t>
  </si>
  <si>
    <t>Staff Signature</t>
  </si>
  <si>
    <t>Date</t>
  </si>
  <si>
    <t>What is the 30% AMI for the household size and unit county?</t>
  </si>
  <si>
    <t>Is the household annual gross income at or below 30% AMI limit?</t>
  </si>
  <si>
    <t>Imputed income</t>
  </si>
  <si>
    <t>Total imputed income</t>
  </si>
  <si>
    <t xml:space="preserve">     Total Cash Value</t>
  </si>
  <si>
    <t>Asset type (Necessary, Not-Necessary, real property)</t>
  </si>
  <si>
    <t>Enter "0" for all Necessary Assets</t>
  </si>
  <si>
    <t>Imputed asset income (if line 2 is $50,000 or less, enter 0; otherwise, line 2 times line 5)</t>
  </si>
  <si>
    <t>Description (e.g. Car, Savings account, collection, etc.)</t>
  </si>
  <si>
    <t>Final asset income (Line 6+line 7)</t>
  </si>
  <si>
    <t>Total Anticipated Income (Actual income earned from assets is always counted, line 4)</t>
  </si>
  <si>
    <t>Anticipated income (annual)</t>
  </si>
  <si>
    <t>(HP - Income must be below the AMI)</t>
  </si>
  <si>
    <t>For each asset entered, the value will only be imputed if anticipated income cannot be determined. If value cannot be determined, enter "0"</t>
  </si>
  <si>
    <t>(RR - Income must be at or below the AMI at annual recertification; No limit at intake)</t>
  </si>
  <si>
    <r>
      <t>Interest, dividends, and other net income of any kind from real or personal property. Where net family assets are in excess of $50,000, annual income shall include the actual income derived from net family assets or if actual income cannot be determined, a percentage of the value of such assets based on the current passbook savings rate, as determined by HUD. -</t>
    </r>
    <r>
      <rPr>
        <i/>
        <sz val="11"/>
        <rFont val="Aptos Narrow"/>
        <family val="2"/>
        <scheme val="minor"/>
      </rPr>
      <t xml:space="preserve">Fill in </t>
    </r>
    <r>
      <rPr>
        <b/>
        <i/>
        <sz val="11"/>
        <rFont val="Aptos Narrow"/>
        <family val="2"/>
        <scheme val="minor"/>
      </rPr>
      <t>LINE 8</t>
    </r>
    <r>
      <rPr>
        <i/>
        <sz val="11"/>
        <rFont val="Aptos Narrow"/>
        <family val="2"/>
        <scheme val="minor"/>
      </rPr>
      <t xml:space="preserve"> Income from Assets Calculation-</t>
    </r>
  </si>
  <si>
    <r>
      <t xml:space="preserve">This allowance covers reasonable expenses anticipated during the period for attendance care (provided by a non-household member) and/or auxiliary apparatus for any disabled household member that enables that person or any other household member to work. Deduction may not exceed the amount of income generated by the person enabled to work. (ONLY EXPENSES </t>
    </r>
    <r>
      <rPr>
        <b/>
        <i/>
        <sz val="11"/>
        <rFont val="Aptos Narrow"/>
        <family val="2"/>
        <scheme val="minor"/>
      </rPr>
      <t>NOT</t>
    </r>
    <r>
      <rPr>
        <i/>
        <sz val="11"/>
        <rFont val="Aptos Narrow"/>
        <family val="2"/>
        <scheme val="minor"/>
      </rPr>
      <t xml:space="preserve"> REIMBURSED FROM ANY OTHER SOURCES ARE ALLOWED.)</t>
    </r>
  </si>
  <si>
    <t>(RR - no income limit until annual recertification)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</si>
</sst>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m/d/yyyy;@"/>
    <numFmt numFmtId="165" formatCode="0.0000"/>
  </numFmts>
  <fonts count="11" x14ac:knownFonts="1">
    <font>
      <sz val="11"/>
      <color theme="1"/>
      <name val="Aptos Narrow"/>
      <family val="2"/>
      <scheme val="minor"/>
    </font>
    <font>
      <sz val="11"/>
      <color theme="1"/>
      <name val="Aptos Narrow"/>
      <family val="2"/>
      <scheme val="minor"/>
    </font>
    <font>
      <sz val="11"/>
      <name val="Arial"/>
      <family val="2"/>
    </font>
    <font>
      <b/>
      <sz val="12"/>
      <name val="Arial"/>
      <family val="2"/>
    </font>
    <font>
      <b/>
      <sz val="11"/>
      <name val="Arial"/>
      <family val="2"/>
    </font>
    <font>
      <b/>
      <sz val="12"/>
      <name val="Aptos Narrow"/>
      <family val="2"/>
      <scheme val="minor"/>
    </font>
    <font>
      <sz val="11"/>
      <name val="Aptos Narrow"/>
      <family val="2"/>
      <scheme val="minor"/>
    </font>
    <font>
      <b/>
      <sz val="11"/>
      <name val="Aptos Narrow"/>
      <family val="2"/>
      <scheme val="minor"/>
    </font>
    <font>
      <i/>
      <sz val="11"/>
      <name val="Aptos Narrow"/>
      <family val="2"/>
      <scheme val="minor"/>
    </font>
    <font>
      <b/>
      <i/>
      <sz val="11"/>
      <name val="Aptos Narrow"/>
      <family val="2"/>
      <scheme val="minor"/>
    </font>
    <font>
      <sz val="9"/>
      <name val="Aptos Narrow"/>
      <family val="2"/>
      <scheme val="minor"/>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2" fillId="0" borderId="0" xfId="0" applyFont="1" applyAlignment="1">
      <alignment horizontal="center" vertical="center"/>
    </xf>
    <xf numFmtId="0" fontId="2" fillId="0" borderId="0" xfId="0" applyFont="1" applyAlignment="1">
      <alignment vertical="center"/>
    </xf>
    <xf numFmtId="42" fontId="2" fillId="0" borderId="0" xfId="1" applyNumberFormat="1" applyFont="1" applyAlignment="1" applyProtection="1">
      <alignment vertical="center"/>
    </xf>
    <xf numFmtId="0" fontId="2" fillId="0" borderId="0" xfId="0" applyFont="1" applyAlignment="1">
      <alignment horizontal="right" vertical="center"/>
    </xf>
    <xf numFmtId="164" fontId="2" fillId="2" borderId="1" xfId="1" applyNumberFormat="1" applyFont="1" applyFill="1" applyBorder="1" applyAlignment="1" applyProtection="1">
      <alignment horizontal="right" vertical="center"/>
      <protection locked="0"/>
    </xf>
    <xf numFmtId="164" fontId="2" fillId="2" borderId="2" xfId="1" applyNumberFormat="1" applyFont="1" applyFill="1" applyBorder="1" applyAlignment="1" applyProtection="1">
      <alignment horizontal="right" vertical="center"/>
      <protection locked="0"/>
    </xf>
    <xf numFmtId="164" fontId="2" fillId="0" borderId="0" xfId="1" applyNumberFormat="1" applyFont="1" applyFill="1" applyBorder="1" applyAlignment="1" applyProtection="1">
      <alignment horizontal="center"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44" fontId="2" fillId="0" borderId="4" xfId="1" applyFont="1" applyBorder="1" applyAlignment="1" applyProtection="1">
      <alignment horizontal="center" wrapText="1"/>
    </xf>
    <xf numFmtId="0" fontId="2" fillId="2" borderId="6"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42" fontId="2" fillId="0" borderId="0" xfId="1" applyNumberFormat="1" applyFont="1" applyFill="1" applyBorder="1" applyAlignment="1" applyProtection="1">
      <alignment vertical="center"/>
    </xf>
    <xf numFmtId="0" fontId="2" fillId="0" borderId="0" xfId="0" applyFont="1" applyAlignment="1">
      <alignment horizontal="left" vertical="center"/>
    </xf>
    <xf numFmtId="42" fontId="2" fillId="0" borderId="0" xfId="0" applyNumberFormat="1" applyFont="1" applyAlignment="1">
      <alignment vertical="center"/>
    </xf>
    <xf numFmtId="44" fontId="2" fillId="0" borderId="0" xfId="1" applyFont="1" applyAlignment="1" applyProtection="1">
      <alignment vertical="center"/>
    </xf>
    <xf numFmtId="165" fontId="2" fillId="2" borderId="1" xfId="2" applyNumberFormat="1" applyFont="1" applyFill="1" applyBorder="1" applyAlignment="1" applyProtection="1">
      <alignment vertical="center"/>
      <protection locked="0"/>
    </xf>
    <xf numFmtId="42" fontId="2" fillId="3" borderId="1" xfId="1" applyNumberFormat="1" applyFont="1" applyFill="1" applyBorder="1" applyAlignment="1" applyProtection="1">
      <alignment vertical="center"/>
    </xf>
    <xf numFmtId="0" fontId="6" fillId="0" borderId="0" xfId="0" applyFont="1" applyAlignment="1">
      <alignment vertical="center"/>
    </xf>
    <xf numFmtId="42" fontId="6" fillId="0" borderId="0" xfId="1" applyNumberFormat="1" applyFont="1" applyAlignment="1" applyProtection="1">
      <alignment vertical="center"/>
    </xf>
    <xf numFmtId="0" fontId="6" fillId="0" borderId="0" xfId="0" applyFont="1" applyAlignment="1">
      <alignment horizontal="left" vertical="center"/>
    </xf>
    <xf numFmtId="42" fontId="6" fillId="0" borderId="1" xfId="1" applyNumberFormat="1" applyFont="1" applyBorder="1" applyAlignment="1" applyProtection="1">
      <alignment horizontal="right" vertical="center"/>
      <protection locked="0"/>
    </xf>
    <xf numFmtId="42" fontId="6" fillId="0" borderId="2" xfId="1" applyNumberFormat="1" applyFont="1" applyBorder="1" applyAlignment="1" applyProtection="1">
      <alignment horizontal="right" vertical="center"/>
      <protection locked="0"/>
    </xf>
    <xf numFmtId="42" fontId="6" fillId="0" borderId="0" xfId="1" applyNumberFormat="1" applyFont="1" applyBorder="1" applyAlignment="1" applyProtection="1">
      <alignment vertical="center"/>
    </xf>
    <xf numFmtId="0" fontId="7" fillId="0" borderId="0" xfId="0" applyFont="1" applyAlignment="1">
      <alignment horizontal="left" vertical="center" wrapText="1"/>
    </xf>
    <xf numFmtId="0" fontId="6" fillId="0" borderId="0" xfId="0" applyFont="1" applyAlignment="1">
      <alignment horizontal="left" vertical="center" wrapText="1"/>
    </xf>
    <xf numFmtId="44" fontId="6" fillId="2" borderId="1" xfId="1" applyFont="1" applyFill="1" applyBorder="1" applyAlignment="1" applyProtection="1">
      <alignment horizontal="right" vertical="center" wrapText="1"/>
      <protection locked="0"/>
    </xf>
    <xf numFmtId="42" fontId="6" fillId="0" borderId="7" xfId="1" applyNumberFormat="1" applyFont="1" applyFill="1" applyBorder="1" applyAlignment="1" applyProtection="1">
      <alignment horizontal="right" vertical="center" wrapText="1"/>
    </xf>
    <xf numFmtId="42" fontId="6" fillId="0" borderId="0" xfId="1" applyNumberFormat="1" applyFont="1" applyFill="1" applyBorder="1" applyAlignment="1" applyProtection="1">
      <alignment horizontal="right" vertical="center" wrapText="1"/>
    </xf>
    <xf numFmtId="42" fontId="6" fillId="0" borderId="0" xfId="0" applyNumberFormat="1" applyFont="1" applyAlignment="1">
      <alignment horizontal="right" vertical="center"/>
    </xf>
    <xf numFmtId="44" fontId="6" fillId="0" borderId="0" xfId="1" applyFont="1" applyFill="1" applyBorder="1" applyAlignment="1" applyProtection="1">
      <alignment horizontal="right" vertical="center" wrapText="1"/>
    </xf>
    <xf numFmtId="44" fontId="6" fillId="2" borderId="1" xfId="1" applyFont="1" applyFill="1" applyBorder="1" applyAlignment="1" applyProtection="1">
      <alignment horizontal="right" vertical="center"/>
      <protection locked="0"/>
    </xf>
    <xf numFmtId="42" fontId="6" fillId="0" borderId="0" xfId="1" applyNumberFormat="1" applyFont="1" applyFill="1" applyBorder="1" applyAlignment="1" applyProtection="1">
      <alignment horizontal="right" vertical="center"/>
    </xf>
    <xf numFmtId="44" fontId="6" fillId="3" borderId="1" xfId="1" applyFont="1" applyFill="1" applyBorder="1" applyAlignment="1" applyProtection="1">
      <alignment horizontal="right" vertical="center"/>
    </xf>
    <xf numFmtId="0" fontId="8" fillId="0" borderId="0" xfId="0" applyFont="1" applyAlignment="1">
      <alignment horizontal="left" vertical="center" wrapText="1"/>
    </xf>
    <xf numFmtId="42" fontId="6" fillId="0" borderId="0" xfId="1" applyNumberFormat="1" applyFont="1" applyBorder="1" applyAlignment="1" applyProtection="1">
      <alignment horizontal="right" vertical="center"/>
    </xf>
    <xf numFmtId="44" fontId="6" fillId="3" borderId="0" xfId="1" applyFont="1" applyFill="1" applyBorder="1" applyAlignment="1" applyProtection="1">
      <alignment horizontal="right" vertical="center"/>
    </xf>
    <xf numFmtId="42" fontId="6" fillId="0" borderId="0" xfId="1" applyNumberFormat="1" applyFont="1" applyFill="1" applyBorder="1" applyAlignment="1" applyProtection="1">
      <alignment horizontal="center" vertical="center"/>
    </xf>
    <xf numFmtId="42" fontId="7" fillId="0" borderId="0" xfId="0" applyNumberFormat="1" applyFont="1" applyAlignment="1">
      <alignment horizontal="left" vertical="center" wrapText="1"/>
    </xf>
    <xf numFmtId="0" fontId="6" fillId="2" borderId="1" xfId="0" applyFont="1" applyFill="1" applyBorder="1" applyAlignment="1" applyProtection="1">
      <alignment horizontal="center" vertical="center" wrapText="1"/>
      <protection locked="0"/>
    </xf>
    <xf numFmtId="42" fontId="7" fillId="0" borderId="0" xfId="1" applyNumberFormat="1" applyFont="1" applyFill="1" applyBorder="1" applyAlignment="1" applyProtection="1">
      <alignment horizontal="center" vertical="center"/>
    </xf>
    <xf numFmtId="0" fontId="6" fillId="0" borderId="0" xfId="0" applyFont="1" applyAlignment="1">
      <alignment horizontal="right" vertical="center" wrapText="1"/>
    </xf>
    <xf numFmtId="0" fontId="7" fillId="0" borderId="0" xfId="0" applyFont="1" applyAlignment="1">
      <alignment horizontal="left" vertical="center"/>
    </xf>
    <xf numFmtId="0" fontId="6" fillId="0" borderId="0" xfId="0" applyFont="1" applyAlignment="1">
      <alignment vertical="center" wrapText="1"/>
    </xf>
    <xf numFmtId="44" fontId="6" fillId="3" borderId="1" xfId="1" applyFont="1" applyFill="1" applyBorder="1" applyAlignment="1" applyProtection="1">
      <alignment horizontal="center" vertical="center"/>
    </xf>
    <xf numFmtId="37" fontId="2" fillId="2" borderId="1" xfId="1" applyNumberFormat="1" applyFont="1" applyFill="1" applyBorder="1" applyAlignment="1" applyProtection="1">
      <alignment horizontal="center" vertical="center"/>
      <protection locked="0"/>
    </xf>
    <xf numFmtId="37" fontId="2" fillId="0" borderId="0" xfId="1" applyNumberFormat="1" applyFont="1" applyAlignment="1" applyProtection="1">
      <alignment horizontal="center" vertical="center"/>
    </xf>
    <xf numFmtId="42" fontId="2" fillId="2" borderId="1" xfId="1" applyNumberFormat="1" applyFont="1" applyFill="1" applyBorder="1" applyAlignment="1" applyProtection="1">
      <alignment vertical="center"/>
      <protection locked="0"/>
    </xf>
    <xf numFmtId="0" fontId="2" fillId="0" borderId="0" xfId="0" applyFont="1" applyAlignment="1">
      <alignment horizontal="left" indent="2"/>
    </xf>
    <xf numFmtId="37" fontId="2" fillId="0" borderId="0" xfId="1" applyNumberFormat="1" applyFont="1" applyAlignment="1" applyProtection="1">
      <alignment vertical="center"/>
    </xf>
    <xf numFmtId="0" fontId="4" fillId="0" borderId="0" xfId="0" applyFont="1" applyAlignment="1">
      <alignment vertical="center"/>
    </xf>
    <xf numFmtId="37" fontId="2" fillId="3" borderId="1" xfId="1" applyNumberFormat="1" applyFont="1" applyFill="1" applyBorder="1" applyAlignment="1" applyProtection="1">
      <alignment horizontal="center" vertical="center"/>
    </xf>
    <xf numFmtId="0" fontId="2" fillId="0" borderId="0" xfId="0" applyFont="1" applyAlignment="1">
      <alignment vertical="center" wrapText="1"/>
    </xf>
    <xf numFmtId="0" fontId="7" fillId="0" borderId="0" xfId="0" applyFont="1" applyAlignment="1">
      <alignment horizontal="center" vertical="center"/>
    </xf>
    <xf numFmtId="0" fontId="6" fillId="2" borderId="1" xfId="1"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44" fontId="6" fillId="2" borderId="1" xfId="1" applyFont="1" applyFill="1" applyBorder="1" applyAlignment="1" applyProtection="1">
      <alignment horizontal="center" vertical="center"/>
      <protection locked="0"/>
    </xf>
    <xf numFmtId="44" fontId="6" fillId="4" borderId="1" xfId="0" applyNumberFormat="1" applyFont="1" applyFill="1" applyBorder="1" applyAlignment="1">
      <alignment horizontal="center" vertical="center"/>
    </xf>
    <xf numFmtId="42" fontId="8" fillId="0" borderId="0" xfId="0" applyNumberFormat="1" applyFont="1" applyAlignment="1">
      <alignment vertical="center" wrapText="1"/>
    </xf>
    <xf numFmtId="44" fontId="6" fillId="3" borderId="1" xfId="1" applyFont="1" applyFill="1" applyBorder="1" applyAlignment="1" applyProtection="1">
      <alignment vertical="center"/>
    </xf>
    <xf numFmtId="0" fontId="7" fillId="0" borderId="0" xfId="0" applyFont="1" applyAlignment="1">
      <alignment vertical="center"/>
    </xf>
    <xf numFmtId="44" fontId="6" fillId="3" borderId="10" xfId="1" applyFont="1" applyFill="1" applyBorder="1" applyAlignment="1" applyProtection="1">
      <alignment horizontal="right" vertical="center"/>
    </xf>
    <xf numFmtId="42" fontId="9" fillId="0" borderId="13" xfId="0" applyNumberFormat="1" applyFont="1" applyBorder="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42" fontId="7" fillId="0" borderId="0" xfId="0" applyNumberFormat="1" applyFont="1" applyAlignment="1">
      <alignment vertical="center" wrapText="1"/>
    </xf>
    <xf numFmtId="42" fontId="9" fillId="0" borderId="14" xfId="0" applyNumberFormat="1" applyFont="1" applyBorder="1" applyAlignment="1">
      <alignment vertical="center" wrapText="1"/>
    </xf>
    <xf numFmtId="42" fontId="8" fillId="0" borderId="0" xfId="0" applyNumberFormat="1" applyFont="1" applyAlignment="1">
      <alignment horizontal="left" vertical="center" wrapText="1"/>
    </xf>
    <xf numFmtId="42" fontId="6" fillId="0" borderId="13" xfId="1" applyNumberFormat="1" applyFont="1" applyFill="1" applyBorder="1" applyAlignment="1" applyProtection="1">
      <alignment horizontal="center" vertical="center"/>
    </xf>
    <xf numFmtId="42" fontId="6" fillId="0" borderId="7" xfId="1" applyNumberFormat="1" applyFont="1" applyBorder="1" applyAlignment="1" applyProtection="1">
      <alignment horizontal="left" vertical="center"/>
    </xf>
    <xf numFmtId="0" fontId="6" fillId="5" borderId="0" xfId="0" applyFont="1" applyFill="1" applyAlignment="1">
      <alignment horizontal="left" vertical="center"/>
    </xf>
    <xf numFmtId="42" fontId="2" fillId="0" borderId="15" xfId="1" applyNumberFormat="1" applyFont="1" applyFill="1" applyBorder="1" applyAlignment="1" applyProtection="1">
      <alignment vertical="center"/>
    </xf>
    <xf numFmtId="42" fontId="2" fillId="0" borderId="0" xfId="1" applyNumberFormat="1" applyFont="1" applyFill="1" applyBorder="1" applyAlignment="1" applyProtection="1">
      <alignment horizontal="center" vertical="center" wrapText="1"/>
    </xf>
    <xf numFmtId="44" fontId="2" fillId="2" borderId="5" xfId="1" applyFont="1" applyFill="1" applyBorder="1" applyAlignment="1" applyProtection="1">
      <alignment vertical="center"/>
      <protection locked="0"/>
    </xf>
    <xf numFmtId="44" fontId="2" fillId="2" borderId="6" xfId="1" applyFont="1" applyFill="1" applyBorder="1" applyAlignment="1" applyProtection="1">
      <alignment vertical="center"/>
      <protection locked="0"/>
    </xf>
    <xf numFmtId="44" fontId="2" fillId="2" borderId="4" xfId="1" applyFont="1" applyFill="1" applyBorder="1" applyAlignment="1" applyProtection="1">
      <alignment vertical="center"/>
      <protection locked="0"/>
    </xf>
    <xf numFmtId="44" fontId="2" fillId="3" borderId="6" xfId="1" applyFont="1" applyFill="1" applyBorder="1" applyAlignment="1" applyProtection="1">
      <alignment vertical="center"/>
    </xf>
    <xf numFmtId="44" fontId="2" fillId="3" borderId="4" xfId="0" applyNumberFormat="1" applyFont="1" applyFill="1" applyBorder="1" applyAlignment="1">
      <alignment vertical="center"/>
    </xf>
    <xf numFmtId="44" fontId="2" fillId="6" borderId="4" xfId="1" applyFont="1" applyFill="1" applyBorder="1" applyAlignment="1" applyProtection="1">
      <alignment vertical="center"/>
    </xf>
    <xf numFmtId="44" fontId="2" fillId="6" borderId="6" xfId="1" applyFont="1" applyFill="1" applyBorder="1" applyAlignment="1" applyProtection="1">
      <alignment vertical="center"/>
    </xf>
    <xf numFmtId="3" fontId="0" fillId="0" borderId="0" xfId="0" applyNumberFormat="1"/>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0" fillId="5" borderId="4" xfId="0" applyFill="1" applyBorder="1" applyAlignment="1">
      <alignment horizontal="center" vertical="center" wrapText="1"/>
    </xf>
    <xf numFmtId="0" fontId="4" fillId="3" borderId="0" xfId="0" applyFont="1" applyFill="1" applyAlignment="1">
      <alignment horizontal="center" vertical="center"/>
    </xf>
    <xf numFmtId="0" fontId="2" fillId="0" borderId="4" xfId="0" applyFont="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Font="1" applyFill="1" applyBorder="1" applyAlignment="1" applyProtection="1">
      <alignment horizontal="left" vertical="center"/>
      <protection locked="0"/>
    </xf>
    <xf numFmtId="0" fontId="2" fillId="0" borderId="0" xfId="0" applyFont="1" applyAlignment="1">
      <alignment horizontal="right" vertical="center"/>
    </xf>
    <xf numFmtId="42" fontId="10" fillId="5" borderId="7" xfId="1" applyNumberFormat="1" applyFont="1" applyFill="1" applyBorder="1" applyAlignment="1" applyProtection="1">
      <alignment horizontal="center" vertical="center" wrapText="1"/>
    </xf>
    <xf numFmtId="42" fontId="10" fillId="5" borderId="0" xfId="1" applyNumberFormat="1" applyFont="1" applyFill="1" applyBorder="1" applyAlignment="1" applyProtection="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pplyProtection="1">
      <alignment horizontal="left" vertical="center"/>
      <protection locked="0"/>
    </xf>
    <xf numFmtId="0" fontId="6" fillId="0" borderId="0" xfId="0" applyFont="1" applyAlignment="1">
      <alignment horizontal="right" vertical="center"/>
    </xf>
    <xf numFmtId="0" fontId="6" fillId="0" borderId="2" xfId="0" applyFont="1" applyBorder="1" applyAlignment="1" applyProtection="1">
      <alignment horizontal="left" vertical="center"/>
      <protection locked="0"/>
    </xf>
    <xf numFmtId="0" fontId="8" fillId="0" borderId="0" xfId="0" applyFont="1" applyAlignment="1">
      <alignment horizontal="left" vertical="center" wrapText="1"/>
    </xf>
    <xf numFmtId="0" fontId="7" fillId="3" borderId="0" xfId="0" applyFont="1" applyFill="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6" fillId="5" borderId="0" xfId="0" applyFont="1" applyFill="1" applyAlignment="1">
      <alignment horizontal="left" vertical="center"/>
    </xf>
    <xf numFmtId="0" fontId="7" fillId="0" borderId="0" xfId="0" applyFont="1" applyAlignment="1">
      <alignment horizontal="left" vertical="center"/>
    </xf>
    <xf numFmtId="0" fontId="6" fillId="0" borderId="7" xfId="0"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cellXfs>
  <cellStyles count="3">
    <cellStyle name="Currency" xfId="1" builtinId="4"/>
    <cellStyle name="Normal" xfId="0" builtinId="0"/>
    <cellStyle name="Percent" xfId="2" builtinId="5"/>
  </cellStyles>
  <dxfs count="3">
    <dxf>
      <fill>
        <patternFill>
          <bgColor indexed="43"/>
        </patternFill>
      </fill>
    </dxf>
    <dxf>
      <fill>
        <patternFill>
          <bgColor indexed="43"/>
        </patternFill>
      </fill>
    </dxf>
    <dxf>
      <numFmt numFmtId="0" formatCode="General"/>
      <fill>
        <patternFill patternType="solid">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6076-10B4-41C6-BF9B-E538F29ED444}">
  <dimension ref="A1:L38"/>
  <sheetViews>
    <sheetView workbookViewId="0">
      <selection activeCell="K12" sqref="K12:L21"/>
    </sheetView>
  </sheetViews>
  <sheetFormatPr defaultRowHeight="15" x14ac:dyDescent="0.25"/>
  <cols>
    <col min="1" max="1" width="5.28515625" style="1" customWidth="1"/>
    <col min="2" max="2" width="14.85546875" style="1" customWidth="1"/>
    <col min="3" max="3" width="16.28515625" style="2" customWidth="1"/>
    <col min="4" max="4" width="24.7109375" style="2" customWidth="1"/>
    <col min="5" max="5" width="22.7109375" style="2" customWidth="1"/>
    <col min="6" max="6" width="17.42578125" style="2" customWidth="1"/>
    <col min="7" max="7" width="17.5703125" style="2" customWidth="1"/>
    <col min="8" max="9" width="18.28515625" style="16" customWidth="1"/>
    <col min="10" max="10" width="17.42578125" style="2" customWidth="1"/>
  </cols>
  <sheetData>
    <row r="1" spans="1:12" x14ac:dyDescent="0.25">
      <c r="H1" s="3"/>
      <c r="I1" s="3"/>
    </row>
    <row r="2" spans="1:12" x14ac:dyDescent="0.25">
      <c r="H2" s="3"/>
      <c r="I2" s="3"/>
    </row>
    <row r="3" spans="1:12" ht="15.75" x14ac:dyDescent="0.25">
      <c r="A3" s="87" t="s">
        <v>0</v>
      </c>
      <c r="B3" s="87"/>
      <c r="C3" s="87"/>
      <c r="D3" s="87"/>
      <c r="E3" s="87"/>
      <c r="F3" s="87"/>
      <c r="G3" s="87"/>
      <c r="H3" s="87"/>
      <c r="I3" s="87"/>
      <c r="J3" s="87"/>
    </row>
    <row r="4" spans="1:12" x14ac:dyDescent="0.25">
      <c r="A4" s="88" t="s">
        <v>1</v>
      </c>
      <c r="B4" s="88"/>
      <c r="C4" s="88"/>
      <c r="D4" s="88"/>
      <c r="E4" s="88"/>
      <c r="F4" s="88"/>
      <c r="G4" s="88"/>
      <c r="H4" s="88"/>
      <c r="I4" s="88"/>
      <c r="J4" s="88"/>
    </row>
    <row r="5" spans="1:12" x14ac:dyDescent="0.25">
      <c r="H5" s="3"/>
      <c r="I5" s="3"/>
    </row>
    <row r="6" spans="1:12" x14ac:dyDescent="0.25">
      <c r="H6" s="3"/>
      <c r="I6" s="3"/>
    </row>
    <row r="7" spans="1:12" x14ac:dyDescent="0.25">
      <c r="A7" s="2" t="s">
        <v>2</v>
      </c>
      <c r="B7" s="2"/>
      <c r="C7" s="89"/>
      <c r="D7" s="89"/>
      <c r="E7" s="89"/>
      <c r="F7" s="90" t="s">
        <v>3</v>
      </c>
      <c r="G7" s="90"/>
      <c r="H7" s="5"/>
      <c r="I7" s="5"/>
    </row>
    <row r="8" spans="1:12" x14ac:dyDescent="0.25">
      <c r="A8" s="2" t="s">
        <v>4</v>
      </c>
      <c r="B8" s="2"/>
      <c r="C8" s="89"/>
      <c r="D8" s="89"/>
      <c r="E8" s="89"/>
      <c r="F8" s="90" t="s">
        <v>5</v>
      </c>
      <c r="G8" s="90"/>
      <c r="H8" s="6"/>
      <c r="I8" s="6"/>
    </row>
    <row r="9" spans="1:12" x14ac:dyDescent="0.25">
      <c r="A9" s="2"/>
      <c r="B9" s="2"/>
      <c r="C9" s="1"/>
      <c r="D9" s="1"/>
      <c r="E9" s="1"/>
      <c r="F9" s="4"/>
      <c r="G9" s="4"/>
      <c r="H9" s="7"/>
      <c r="I9" s="7"/>
    </row>
    <row r="10" spans="1:12" ht="15" customHeight="1" x14ac:dyDescent="0.25">
      <c r="A10" s="85" t="s">
        <v>6</v>
      </c>
      <c r="B10" s="85"/>
      <c r="C10" s="85"/>
      <c r="D10" s="85"/>
      <c r="E10" s="85"/>
      <c r="F10" s="85"/>
      <c r="G10" s="85"/>
      <c r="H10" s="85"/>
      <c r="I10" s="85"/>
      <c r="J10" s="85"/>
    </row>
    <row r="11" spans="1:12" ht="48.75" customHeight="1" x14ac:dyDescent="0.25">
      <c r="A11" s="8" t="s">
        <v>7</v>
      </c>
      <c r="B11" s="86" t="s">
        <v>8</v>
      </c>
      <c r="C11" s="86"/>
      <c r="D11" s="9" t="s">
        <v>133</v>
      </c>
      <c r="E11" s="9" t="s">
        <v>130</v>
      </c>
      <c r="F11" s="9" t="s">
        <v>9</v>
      </c>
      <c r="G11" s="9" t="s">
        <v>10</v>
      </c>
      <c r="H11" s="10" t="s">
        <v>11</v>
      </c>
      <c r="I11" s="10" t="s">
        <v>127</v>
      </c>
      <c r="J11" s="9" t="s">
        <v>136</v>
      </c>
    </row>
    <row r="12" spans="1:12" x14ac:dyDescent="0.25">
      <c r="B12" s="82"/>
      <c r="C12" s="83"/>
      <c r="D12" s="11"/>
      <c r="E12" s="12"/>
      <c r="F12" s="75">
        <v>0</v>
      </c>
      <c r="G12" s="76">
        <v>0</v>
      </c>
      <c r="H12" s="77">
        <f>F12-G12</f>
        <v>0</v>
      </c>
      <c r="I12" s="80">
        <f>IF(J12&gt;0,0,H12*J32)</f>
        <v>0</v>
      </c>
      <c r="J12" s="74">
        <v>0</v>
      </c>
      <c r="K12" s="84" t="s">
        <v>138</v>
      </c>
      <c r="L12" s="84"/>
    </row>
    <row r="13" spans="1:12" x14ac:dyDescent="0.25">
      <c r="B13" s="82"/>
      <c r="C13" s="83"/>
      <c r="D13" s="11"/>
      <c r="E13" s="12"/>
      <c r="F13" s="75">
        <v>0</v>
      </c>
      <c r="G13" s="76">
        <v>0</v>
      </c>
      <c r="H13" s="77">
        <f t="shared" ref="H13:H21" si="0">F13-G13</f>
        <v>0</v>
      </c>
      <c r="I13" s="80">
        <f>IF(J13&gt;0,0,H13*J32)</f>
        <v>0</v>
      </c>
      <c r="J13" s="74">
        <v>0</v>
      </c>
      <c r="K13" s="84"/>
      <c r="L13" s="84"/>
    </row>
    <row r="14" spans="1:12" x14ac:dyDescent="0.25">
      <c r="B14" s="82"/>
      <c r="C14" s="83"/>
      <c r="D14" s="11"/>
      <c r="E14" s="12"/>
      <c r="F14" s="75">
        <v>0</v>
      </c>
      <c r="G14" s="76">
        <v>0</v>
      </c>
      <c r="H14" s="77">
        <f t="shared" si="0"/>
        <v>0</v>
      </c>
      <c r="I14" s="80">
        <f>IF(J14&gt;0,0,H14*J32)</f>
        <v>0</v>
      </c>
      <c r="J14" s="74">
        <v>0</v>
      </c>
      <c r="K14" s="84"/>
      <c r="L14" s="84"/>
    </row>
    <row r="15" spans="1:12" x14ac:dyDescent="0.25">
      <c r="B15" s="82"/>
      <c r="C15" s="83"/>
      <c r="D15" s="11"/>
      <c r="E15" s="12"/>
      <c r="F15" s="75">
        <v>0</v>
      </c>
      <c r="G15" s="76">
        <v>0</v>
      </c>
      <c r="H15" s="77">
        <f t="shared" si="0"/>
        <v>0</v>
      </c>
      <c r="I15" s="80">
        <f>IF(J15&gt;0,0,H15*J32)</f>
        <v>0</v>
      </c>
      <c r="J15" s="74">
        <v>0</v>
      </c>
      <c r="K15" s="84"/>
      <c r="L15" s="84"/>
    </row>
    <row r="16" spans="1:12" x14ac:dyDescent="0.25">
      <c r="B16" s="82"/>
      <c r="C16" s="83"/>
      <c r="D16" s="11"/>
      <c r="E16" s="12"/>
      <c r="F16" s="75">
        <v>0</v>
      </c>
      <c r="G16" s="76">
        <v>0</v>
      </c>
      <c r="H16" s="77">
        <f t="shared" si="0"/>
        <v>0</v>
      </c>
      <c r="I16" s="80">
        <f>IF(J16&gt;0,0,H16*J32)</f>
        <v>0</v>
      </c>
      <c r="J16" s="74">
        <v>0</v>
      </c>
      <c r="K16" s="84"/>
      <c r="L16" s="84"/>
    </row>
    <row r="17" spans="1:12" x14ac:dyDescent="0.25">
      <c r="B17" s="82"/>
      <c r="C17" s="83"/>
      <c r="D17" s="11"/>
      <c r="E17" s="12"/>
      <c r="F17" s="75">
        <v>0</v>
      </c>
      <c r="G17" s="76">
        <v>0</v>
      </c>
      <c r="H17" s="77">
        <f t="shared" si="0"/>
        <v>0</v>
      </c>
      <c r="I17" s="80">
        <f>IF(J17&gt;0,0,H17*J32)</f>
        <v>0</v>
      </c>
      <c r="J17" s="74">
        <v>0</v>
      </c>
      <c r="K17" s="84"/>
      <c r="L17" s="84"/>
    </row>
    <row r="18" spans="1:12" x14ac:dyDescent="0.25">
      <c r="B18" s="82"/>
      <c r="C18" s="83"/>
      <c r="D18" s="11"/>
      <c r="E18" s="12"/>
      <c r="F18" s="75">
        <v>0</v>
      </c>
      <c r="G18" s="76">
        <v>0</v>
      </c>
      <c r="H18" s="77">
        <f t="shared" si="0"/>
        <v>0</v>
      </c>
      <c r="I18" s="80">
        <f>IF(J18&gt;0,0,H18*J32)</f>
        <v>0</v>
      </c>
      <c r="J18" s="74">
        <v>0</v>
      </c>
      <c r="K18" s="84"/>
      <c r="L18" s="84"/>
    </row>
    <row r="19" spans="1:12" x14ac:dyDescent="0.25">
      <c r="B19" s="82"/>
      <c r="C19" s="83"/>
      <c r="D19" s="11"/>
      <c r="E19" s="12"/>
      <c r="F19" s="75">
        <v>0</v>
      </c>
      <c r="G19" s="76">
        <v>0</v>
      </c>
      <c r="H19" s="77">
        <f t="shared" si="0"/>
        <v>0</v>
      </c>
      <c r="I19" s="80">
        <f>IF(J19&gt;0,0,H19*J32)</f>
        <v>0</v>
      </c>
      <c r="J19" s="74">
        <v>0</v>
      </c>
      <c r="K19" s="84"/>
      <c r="L19" s="84"/>
    </row>
    <row r="20" spans="1:12" x14ac:dyDescent="0.25">
      <c r="B20" s="82"/>
      <c r="C20" s="83"/>
      <c r="D20" s="11"/>
      <c r="E20" s="12"/>
      <c r="F20" s="75">
        <v>0</v>
      </c>
      <c r="G20" s="76">
        <v>0</v>
      </c>
      <c r="H20" s="77">
        <f t="shared" si="0"/>
        <v>0</v>
      </c>
      <c r="I20" s="80">
        <f>IF(J20&gt;0,0,H20*J32)</f>
        <v>0</v>
      </c>
      <c r="J20" s="74">
        <v>0</v>
      </c>
      <c r="K20" s="84"/>
      <c r="L20" s="84"/>
    </row>
    <row r="21" spans="1:12" x14ac:dyDescent="0.25">
      <c r="B21" s="82"/>
      <c r="C21" s="83"/>
      <c r="D21" s="11"/>
      <c r="E21" s="12"/>
      <c r="F21" s="75">
        <v>0</v>
      </c>
      <c r="G21" s="76">
        <v>0</v>
      </c>
      <c r="H21" s="77">
        <f t="shared" si="0"/>
        <v>0</v>
      </c>
      <c r="I21" s="80">
        <f>IF(J21&gt;0,0,H21*J32)</f>
        <v>0</v>
      </c>
      <c r="J21" s="74">
        <v>0</v>
      </c>
      <c r="K21" s="84"/>
      <c r="L21" s="84"/>
    </row>
    <row r="22" spans="1:12" ht="15" customHeight="1" x14ac:dyDescent="0.25">
      <c r="F22" s="91" t="s">
        <v>131</v>
      </c>
      <c r="G22" s="13"/>
      <c r="H22" s="72"/>
      <c r="J22" s="13"/>
    </row>
    <row r="23" spans="1:12" ht="15" customHeight="1" x14ac:dyDescent="0.25">
      <c r="A23" s="1" t="s">
        <v>12</v>
      </c>
      <c r="B23" s="1" t="s">
        <v>129</v>
      </c>
      <c r="F23" s="92"/>
      <c r="G23" s="13"/>
      <c r="H23" s="79">
        <f>SUM(H12:H21)</f>
        <v>0</v>
      </c>
      <c r="J23" s="13"/>
    </row>
    <row r="24" spans="1:12" ht="15" customHeight="1" x14ac:dyDescent="0.25">
      <c r="F24" s="92"/>
      <c r="G24" s="13"/>
      <c r="J24" s="13"/>
    </row>
    <row r="25" spans="1:12" x14ac:dyDescent="0.25">
      <c r="A25" s="1" t="s">
        <v>13</v>
      </c>
      <c r="B25" s="14" t="s">
        <v>128</v>
      </c>
      <c r="F25" s="73"/>
      <c r="I25" s="79">
        <f>SUM(I12:I21)</f>
        <v>0</v>
      </c>
      <c r="J25"/>
    </row>
    <row r="26" spans="1:12" ht="15" customHeight="1" x14ac:dyDescent="0.25">
      <c r="B26" s="14"/>
      <c r="F26" s="73"/>
      <c r="J26" s="15"/>
    </row>
    <row r="27" spans="1:12" x14ac:dyDescent="0.25">
      <c r="A27" s="1" t="s">
        <v>16</v>
      </c>
      <c r="B27" s="14" t="s">
        <v>14</v>
      </c>
      <c r="J27" s="78">
        <f>SUM(J12:J21)</f>
        <v>0</v>
      </c>
    </row>
    <row r="28" spans="1:12" x14ac:dyDescent="0.25">
      <c r="B28" s="14"/>
    </row>
    <row r="29" spans="1:12" x14ac:dyDescent="0.25">
      <c r="B29" s="14"/>
    </row>
    <row r="30" spans="1:12" x14ac:dyDescent="0.25">
      <c r="A30" s="85" t="s">
        <v>15</v>
      </c>
      <c r="B30" s="85"/>
      <c r="C30" s="85"/>
      <c r="D30" s="85"/>
      <c r="E30" s="85"/>
      <c r="F30" s="85"/>
      <c r="G30" s="85"/>
      <c r="H30" s="85"/>
      <c r="I30" s="85"/>
      <c r="J30" s="85"/>
    </row>
    <row r="31" spans="1:12" x14ac:dyDescent="0.25">
      <c r="F31" s="13"/>
      <c r="G31" s="13"/>
      <c r="H31" s="13"/>
      <c r="I31" s="13"/>
      <c r="J31" s="13"/>
    </row>
    <row r="32" spans="1:12" x14ac:dyDescent="0.25">
      <c r="A32" s="1" t="s">
        <v>18</v>
      </c>
      <c r="B32" s="14" t="s">
        <v>17</v>
      </c>
      <c r="J32" s="17">
        <v>4.0000000000000001E-3</v>
      </c>
    </row>
    <row r="34" spans="1:10" x14ac:dyDescent="0.25">
      <c r="A34" s="1" t="s">
        <v>19</v>
      </c>
      <c r="B34" s="14" t="s">
        <v>132</v>
      </c>
      <c r="J34" s="18">
        <f>ROUND(IF(H23&gt;50000,I25,0),0)</f>
        <v>0</v>
      </c>
    </row>
    <row r="36" spans="1:10" x14ac:dyDescent="0.25">
      <c r="A36" s="1" t="s">
        <v>29</v>
      </c>
      <c r="B36" s="14" t="s">
        <v>135</v>
      </c>
      <c r="J36" s="18">
        <f>ROUND(J27,0)</f>
        <v>0</v>
      </c>
    </row>
    <row r="38" spans="1:10" x14ac:dyDescent="0.25">
      <c r="A38" s="1" t="s">
        <v>30</v>
      </c>
      <c r="B38" s="14" t="s">
        <v>134</v>
      </c>
      <c r="J38" s="18">
        <f>J34+J36</f>
        <v>0</v>
      </c>
    </row>
  </sheetData>
  <mergeCells count="21">
    <mergeCell ref="K12:L21"/>
    <mergeCell ref="A10:J10"/>
    <mergeCell ref="B11:C11"/>
    <mergeCell ref="A30:J30"/>
    <mergeCell ref="A3:J3"/>
    <mergeCell ref="A4:J4"/>
    <mergeCell ref="C7:E7"/>
    <mergeCell ref="F7:G7"/>
    <mergeCell ref="C8:E8"/>
    <mergeCell ref="F8:G8"/>
    <mergeCell ref="F22:F24"/>
    <mergeCell ref="B12:C12"/>
    <mergeCell ref="B13:C13"/>
    <mergeCell ref="B14:C14"/>
    <mergeCell ref="B15:C15"/>
    <mergeCell ref="B21:C21"/>
    <mergeCell ref="B16:C16"/>
    <mergeCell ref="B17:C17"/>
    <mergeCell ref="B18:C18"/>
    <mergeCell ref="B19:C19"/>
    <mergeCell ref="B20:C20"/>
  </mergeCells>
  <conditionalFormatting sqref="J12">
    <cfRule type="expression" dxfId="2" priority="1">
      <formula>"d12=Necessary"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8C011-3625-4CCB-82EF-8AEA491BB365}">
  <dimension ref="A3:G161"/>
  <sheetViews>
    <sheetView tabSelected="1" workbookViewId="0">
      <selection activeCell="B70" sqref="B70:F75"/>
    </sheetView>
  </sheetViews>
  <sheetFormatPr defaultRowHeight="15" x14ac:dyDescent="0.25"/>
  <cols>
    <col min="1" max="1" width="4.85546875" style="19" customWidth="1"/>
    <col min="2" max="6" width="15.28515625" style="19" customWidth="1"/>
    <col min="7" max="7" width="15.28515625" style="20" customWidth="1"/>
  </cols>
  <sheetData>
    <row r="3" spans="1:7" ht="15.75" x14ac:dyDescent="0.25">
      <c r="A3" s="93" t="s">
        <v>20</v>
      </c>
      <c r="B3" s="93"/>
      <c r="C3" s="93"/>
      <c r="D3" s="93"/>
      <c r="E3" s="93"/>
      <c r="F3" s="93"/>
      <c r="G3" s="93"/>
    </row>
    <row r="7" spans="1:7" x14ac:dyDescent="0.25">
      <c r="A7" s="94" t="s">
        <v>2</v>
      </c>
      <c r="B7" s="94"/>
      <c r="C7" s="95"/>
      <c r="D7" s="95"/>
      <c r="E7" s="96" t="s">
        <v>3</v>
      </c>
      <c r="F7" s="96"/>
      <c r="G7" s="22"/>
    </row>
    <row r="8" spans="1:7" x14ac:dyDescent="0.25">
      <c r="A8" s="94" t="s">
        <v>4</v>
      </c>
      <c r="B8" s="94"/>
      <c r="C8" s="97"/>
      <c r="D8" s="97"/>
      <c r="E8" s="96" t="s">
        <v>5</v>
      </c>
      <c r="F8" s="96"/>
      <c r="G8" s="23"/>
    </row>
    <row r="9" spans="1:7" x14ac:dyDescent="0.25">
      <c r="G9" s="24"/>
    </row>
    <row r="10" spans="1:7" x14ac:dyDescent="0.25">
      <c r="A10" s="99" t="s">
        <v>21</v>
      </c>
      <c r="B10" s="99"/>
      <c r="C10" s="99"/>
      <c r="D10" s="99"/>
      <c r="E10" s="99"/>
      <c r="F10" s="99"/>
      <c r="G10" s="99"/>
    </row>
    <row r="11" spans="1:7" x14ac:dyDescent="0.25">
      <c r="A11" s="100" t="s">
        <v>22</v>
      </c>
      <c r="B11" s="100"/>
      <c r="C11" s="100"/>
      <c r="D11" s="100"/>
      <c r="E11" s="100"/>
      <c r="F11" s="100"/>
      <c r="G11" s="100"/>
    </row>
    <row r="12" spans="1:7" x14ac:dyDescent="0.25">
      <c r="A12" s="100"/>
      <c r="B12" s="100"/>
      <c r="C12" s="100"/>
      <c r="D12" s="100"/>
      <c r="E12" s="100"/>
      <c r="F12" s="100"/>
      <c r="G12" s="100"/>
    </row>
    <row r="13" spans="1:7" x14ac:dyDescent="0.25">
      <c r="A13" s="100"/>
      <c r="B13" s="100"/>
      <c r="C13" s="100"/>
      <c r="D13" s="100"/>
      <c r="E13" s="100"/>
      <c r="F13" s="100"/>
      <c r="G13" s="100"/>
    </row>
    <row r="14" spans="1:7" x14ac:dyDescent="0.25">
      <c r="A14" s="100"/>
      <c r="B14" s="100"/>
      <c r="C14" s="100"/>
      <c r="D14" s="100"/>
      <c r="E14" s="100"/>
      <c r="F14" s="100"/>
      <c r="G14" s="100"/>
    </row>
    <row r="15" spans="1:7" x14ac:dyDescent="0.25">
      <c r="A15" s="25"/>
      <c r="B15" s="25"/>
      <c r="C15" s="25"/>
      <c r="D15" s="25"/>
      <c r="E15" s="25"/>
      <c r="F15" s="25"/>
      <c r="G15" s="25"/>
    </row>
    <row r="16" spans="1:7" x14ac:dyDescent="0.25">
      <c r="A16" s="21" t="s">
        <v>7</v>
      </c>
      <c r="B16" s="101" t="s">
        <v>23</v>
      </c>
      <c r="C16" s="101"/>
      <c r="D16" s="101"/>
      <c r="E16" s="101"/>
      <c r="F16" s="101"/>
      <c r="G16" s="27"/>
    </row>
    <row r="17" spans="1:7" x14ac:dyDescent="0.25">
      <c r="A17" s="21"/>
      <c r="B17" s="101"/>
      <c r="C17" s="101"/>
      <c r="D17" s="101"/>
      <c r="E17" s="101"/>
      <c r="F17" s="101"/>
      <c r="G17" s="28"/>
    </row>
    <row r="18" spans="1:7" x14ac:dyDescent="0.25">
      <c r="A18" s="21"/>
      <c r="B18" s="101"/>
      <c r="C18" s="101"/>
      <c r="D18" s="101"/>
      <c r="E18" s="101"/>
      <c r="F18" s="101"/>
      <c r="G18" s="29"/>
    </row>
    <row r="19" spans="1:7" x14ac:dyDescent="0.25">
      <c r="A19" s="21"/>
      <c r="B19" s="101"/>
      <c r="C19" s="101"/>
      <c r="D19" s="101"/>
      <c r="E19" s="101"/>
      <c r="F19" s="101"/>
      <c r="G19" s="30"/>
    </row>
    <row r="20" spans="1:7" x14ac:dyDescent="0.25">
      <c r="A20" s="21"/>
      <c r="B20" s="101"/>
      <c r="C20" s="101"/>
      <c r="D20" s="101"/>
      <c r="E20" s="101"/>
      <c r="F20" s="101"/>
      <c r="G20" s="29"/>
    </row>
    <row r="21" spans="1:7" x14ac:dyDescent="0.25">
      <c r="A21" s="21" t="s">
        <v>12</v>
      </c>
      <c r="B21" s="101" t="s">
        <v>24</v>
      </c>
      <c r="C21" s="101"/>
      <c r="D21" s="101"/>
      <c r="E21" s="101"/>
      <c r="F21" s="101"/>
      <c r="G21" s="27"/>
    </row>
    <row r="22" spans="1:7" x14ac:dyDescent="0.25">
      <c r="A22" s="21"/>
      <c r="B22" s="101"/>
      <c r="C22" s="101"/>
      <c r="D22" s="101"/>
      <c r="E22" s="101"/>
      <c r="F22" s="101"/>
      <c r="G22" s="29"/>
    </row>
    <row r="23" spans="1:7" x14ac:dyDescent="0.25">
      <c r="A23" s="21"/>
      <c r="B23" s="101"/>
      <c r="C23" s="101"/>
      <c r="D23" s="101"/>
      <c r="E23" s="101"/>
      <c r="F23" s="101"/>
      <c r="G23" s="29"/>
    </row>
    <row r="24" spans="1:7" x14ac:dyDescent="0.25">
      <c r="A24" s="21" t="s">
        <v>13</v>
      </c>
      <c r="B24" s="101" t="s">
        <v>25</v>
      </c>
      <c r="C24" s="101"/>
      <c r="D24" s="101"/>
      <c r="E24" s="101"/>
      <c r="F24" s="101"/>
      <c r="G24" s="27"/>
    </row>
    <row r="25" spans="1:7" x14ac:dyDescent="0.25">
      <c r="A25" s="21"/>
      <c r="B25" s="101"/>
      <c r="C25" s="101"/>
      <c r="D25" s="101"/>
      <c r="E25" s="101"/>
      <c r="F25" s="101"/>
      <c r="G25" s="29"/>
    </row>
    <row r="26" spans="1:7" x14ac:dyDescent="0.25">
      <c r="A26" s="21" t="s">
        <v>16</v>
      </c>
      <c r="B26" s="101" t="s">
        <v>26</v>
      </c>
      <c r="C26" s="101"/>
      <c r="D26" s="101"/>
      <c r="E26" s="101"/>
      <c r="F26" s="101"/>
      <c r="G26" s="27"/>
    </row>
    <row r="27" spans="1:7" x14ac:dyDescent="0.25">
      <c r="A27" s="21"/>
      <c r="B27" s="101"/>
      <c r="C27" s="101"/>
      <c r="D27" s="101"/>
      <c r="E27" s="101"/>
      <c r="F27" s="101"/>
      <c r="G27" s="29"/>
    </row>
    <row r="28" spans="1:7" x14ac:dyDescent="0.25">
      <c r="A28" s="21"/>
      <c r="B28" s="101"/>
      <c r="C28" s="101"/>
      <c r="D28" s="101"/>
      <c r="E28" s="101"/>
      <c r="F28" s="101"/>
      <c r="G28" s="29"/>
    </row>
    <row r="29" spans="1:7" x14ac:dyDescent="0.25">
      <c r="A29" s="21" t="s">
        <v>18</v>
      </c>
      <c r="B29" s="101" t="s">
        <v>27</v>
      </c>
      <c r="C29" s="101"/>
      <c r="D29" s="101"/>
      <c r="E29" s="101"/>
      <c r="F29" s="101"/>
      <c r="G29" s="27"/>
    </row>
    <row r="30" spans="1:7" x14ac:dyDescent="0.25">
      <c r="A30" s="21"/>
      <c r="B30" s="101"/>
      <c r="C30" s="101"/>
      <c r="D30" s="101"/>
      <c r="E30" s="101"/>
      <c r="F30" s="101"/>
      <c r="G30" s="29"/>
    </row>
    <row r="31" spans="1:7" x14ac:dyDescent="0.25">
      <c r="A31" s="21"/>
      <c r="B31" s="101"/>
      <c r="C31" s="101"/>
      <c r="D31" s="101"/>
      <c r="E31" s="101"/>
      <c r="F31" s="101"/>
      <c r="G31" s="29"/>
    </row>
    <row r="32" spans="1:7" x14ac:dyDescent="0.25">
      <c r="A32" s="21" t="s">
        <v>19</v>
      </c>
      <c r="B32" s="101" t="s">
        <v>28</v>
      </c>
      <c r="C32" s="101"/>
      <c r="D32" s="101"/>
      <c r="E32" s="101"/>
      <c r="F32" s="101"/>
      <c r="G32" s="27"/>
    </row>
    <row r="33" spans="1:7" x14ac:dyDescent="0.25">
      <c r="A33" s="21"/>
      <c r="B33" s="26"/>
      <c r="C33" s="26"/>
      <c r="D33" s="26"/>
      <c r="E33" s="26"/>
      <c r="F33" s="26"/>
      <c r="G33" s="29"/>
    </row>
    <row r="34" spans="1:7" x14ac:dyDescent="0.25">
      <c r="A34" s="21" t="s">
        <v>29</v>
      </c>
      <c r="B34" s="101" t="s">
        <v>140</v>
      </c>
      <c r="C34" s="101"/>
      <c r="D34" s="101"/>
      <c r="E34" s="101"/>
      <c r="F34" s="101"/>
      <c r="G34" s="27"/>
    </row>
    <row r="35" spans="1:7" x14ac:dyDescent="0.25">
      <c r="A35" s="21"/>
      <c r="B35" s="101"/>
      <c r="C35" s="101"/>
      <c r="D35" s="101"/>
      <c r="E35" s="101"/>
      <c r="F35" s="101"/>
      <c r="G35" s="31"/>
    </row>
    <row r="36" spans="1:7" x14ac:dyDescent="0.25">
      <c r="A36" s="21"/>
      <c r="B36" s="101"/>
      <c r="C36" s="101"/>
      <c r="D36" s="101"/>
      <c r="E36" s="101"/>
      <c r="F36" s="101"/>
      <c r="G36" s="29"/>
    </row>
    <row r="37" spans="1:7" x14ac:dyDescent="0.25">
      <c r="A37" s="21"/>
      <c r="B37" s="101"/>
      <c r="C37" s="101"/>
      <c r="D37" s="101"/>
      <c r="E37" s="101"/>
      <c r="F37" s="101"/>
      <c r="G37" s="29"/>
    </row>
    <row r="38" spans="1:7" x14ac:dyDescent="0.25">
      <c r="A38" s="21"/>
      <c r="B38" s="101"/>
      <c r="C38" s="101"/>
      <c r="D38" s="101"/>
      <c r="E38" s="101"/>
      <c r="F38" s="101"/>
      <c r="G38" s="29"/>
    </row>
    <row r="39" spans="1:7" x14ac:dyDescent="0.25">
      <c r="A39" s="21" t="s">
        <v>30</v>
      </c>
      <c r="B39" s="101" t="s">
        <v>31</v>
      </c>
      <c r="C39" s="101"/>
      <c r="D39" s="101"/>
      <c r="E39" s="101"/>
      <c r="F39" s="101"/>
      <c r="G39" s="32"/>
    </row>
    <row r="40" spans="1:7" x14ac:dyDescent="0.25">
      <c r="A40" s="21"/>
      <c r="B40" s="101"/>
      <c r="C40" s="101"/>
      <c r="D40" s="101"/>
      <c r="E40" s="101"/>
      <c r="F40" s="101"/>
      <c r="G40" s="33"/>
    </row>
    <row r="41" spans="1:7" x14ac:dyDescent="0.25">
      <c r="A41" s="21" t="s">
        <v>32</v>
      </c>
      <c r="B41" s="100" t="s">
        <v>33</v>
      </c>
      <c r="C41" s="101"/>
      <c r="D41" s="101"/>
      <c r="E41" s="101"/>
      <c r="F41" s="101"/>
      <c r="G41" s="34">
        <f>ROUND(G16+G21+G24+G26+G29+G32+G34+G39,0)</f>
        <v>0</v>
      </c>
    </row>
    <row r="42" spans="1:7" x14ac:dyDescent="0.25">
      <c r="A42" s="21"/>
      <c r="B42" s="98"/>
      <c r="C42" s="98"/>
      <c r="D42" s="98"/>
      <c r="E42" s="98"/>
      <c r="F42" s="98"/>
      <c r="G42" s="36"/>
    </row>
    <row r="43" spans="1:7" x14ac:dyDescent="0.25">
      <c r="A43" s="21" t="s">
        <v>34</v>
      </c>
      <c r="B43" s="100" t="s">
        <v>35</v>
      </c>
      <c r="C43" s="101"/>
      <c r="D43" s="101"/>
      <c r="E43" s="101"/>
      <c r="F43" s="101"/>
      <c r="G43" s="37">
        <f>ROUND(G41/12,0)</f>
        <v>0</v>
      </c>
    </row>
    <row r="44" spans="1:7" x14ac:dyDescent="0.25">
      <c r="A44" s="21"/>
      <c r="B44" s="25"/>
      <c r="C44" s="26"/>
      <c r="D44" s="26"/>
      <c r="E44" s="26"/>
      <c r="F44" s="26"/>
      <c r="G44" s="38"/>
    </row>
    <row r="45" spans="1:7" x14ac:dyDescent="0.25">
      <c r="A45" s="99" t="s">
        <v>36</v>
      </c>
      <c r="B45" s="99"/>
      <c r="C45" s="99"/>
      <c r="D45" s="99"/>
      <c r="E45" s="99"/>
      <c r="F45" s="99"/>
      <c r="G45" s="99"/>
    </row>
    <row r="46" spans="1:7" x14ac:dyDescent="0.25">
      <c r="A46" s="100" t="s">
        <v>37</v>
      </c>
      <c r="B46" s="100"/>
      <c r="C46" s="100"/>
      <c r="D46" s="100"/>
      <c r="E46" s="100"/>
      <c r="F46" s="100"/>
      <c r="G46" s="100"/>
    </row>
    <row r="47" spans="1:7" x14ac:dyDescent="0.25">
      <c r="A47" s="100"/>
      <c r="B47" s="100"/>
      <c r="C47" s="100"/>
      <c r="D47" s="100"/>
      <c r="E47" s="100"/>
      <c r="F47" s="100"/>
      <c r="G47" s="100"/>
    </row>
    <row r="48" spans="1:7" x14ac:dyDescent="0.25">
      <c r="A48" s="25"/>
      <c r="B48" s="25"/>
      <c r="C48" s="25"/>
      <c r="D48" s="25"/>
      <c r="E48" s="25"/>
      <c r="F48" s="25"/>
      <c r="G48" s="39"/>
    </row>
    <row r="49" spans="1:7" x14ac:dyDescent="0.25">
      <c r="A49" s="21" t="s">
        <v>38</v>
      </c>
      <c r="B49" s="101" t="s">
        <v>39</v>
      </c>
      <c r="C49" s="101"/>
      <c r="D49" s="101"/>
      <c r="E49" s="40"/>
      <c r="F49" s="26"/>
      <c r="G49" s="34">
        <f>E49*480</f>
        <v>0</v>
      </c>
    </row>
    <row r="50" spans="1:7" x14ac:dyDescent="0.25">
      <c r="A50" s="21"/>
      <c r="B50" s="101" t="s">
        <v>40</v>
      </c>
      <c r="C50" s="101"/>
      <c r="D50" s="101"/>
      <c r="E50" s="101"/>
      <c r="F50" s="101"/>
      <c r="G50" s="38"/>
    </row>
    <row r="51" spans="1:7" x14ac:dyDescent="0.25">
      <c r="A51" s="21"/>
      <c r="B51" s="101"/>
      <c r="C51" s="101"/>
      <c r="D51" s="101"/>
      <c r="E51" s="101"/>
      <c r="F51" s="101"/>
      <c r="G51" s="38"/>
    </row>
    <row r="52" spans="1:7" x14ac:dyDescent="0.25">
      <c r="A52" s="21"/>
      <c r="B52" s="101"/>
      <c r="C52" s="101"/>
      <c r="D52" s="101"/>
      <c r="E52" s="101"/>
      <c r="F52" s="101"/>
      <c r="G52" s="24"/>
    </row>
    <row r="53" spans="1:7" x14ac:dyDescent="0.25">
      <c r="A53" s="21" t="s">
        <v>41</v>
      </c>
      <c r="B53" s="101" t="s">
        <v>42</v>
      </c>
      <c r="C53" s="102"/>
      <c r="D53" s="102"/>
      <c r="E53" s="102"/>
      <c r="F53" s="102"/>
      <c r="G53" s="32"/>
    </row>
    <row r="54" spans="1:7" x14ac:dyDescent="0.25">
      <c r="A54" s="21"/>
      <c r="B54" s="98" t="s">
        <v>43</v>
      </c>
      <c r="C54" s="98"/>
      <c r="D54" s="98"/>
      <c r="E54" s="98"/>
      <c r="F54" s="98"/>
      <c r="G54" s="38"/>
    </row>
    <row r="55" spans="1:7" x14ac:dyDescent="0.25">
      <c r="A55" s="21"/>
      <c r="B55" s="98"/>
      <c r="C55" s="98"/>
      <c r="D55" s="98"/>
      <c r="E55" s="98"/>
      <c r="F55" s="98"/>
      <c r="G55" s="38"/>
    </row>
    <row r="56" spans="1:7" x14ac:dyDescent="0.25">
      <c r="A56" s="21"/>
      <c r="B56" s="98"/>
      <c r="C56" s="98"/>
      <c r="D56" s="98"/>
      <c r="E56" s="98"/>
      <c r="F56" s="98"/>
      <c r="G56" s="24"/>
    </row>
    <row r="57" spans="1:7" x14ac:dyDescent="0.25">
      <c r="A57" s="21" t="s">
        <v>44</v>
      </c>
      <c r="B57" s="101" t="s">
        <v>45</v>
      </c>
      <c r="C57" s="101"/>
      <c r="D57" s="101"/>
      <c r="E57" s="101"/>
      <c r="F57" s="101"/>
      <c r="G57" s="32"/>
    </row>
    <row r="58" spans="1:7" x14ac:dyDescent="0.25">
      <c r="A58" s="21"/>
      <c r="B58" s="98" t="s">
        <v>46</v>
      </c>
      <c r="C58" s="98"/>
      <c r="D58" s="98"/>
      <c r="E58" s="98"/>
      <c r="F58" s="98"/>
      <c r="G58" s="38"/>
    </row>
    <row r="59" spans="1:7" x14ac:dyDescent="0.25">
      <c r="A59" s="21"/>
      <c r="B59" s="98"/>
      <c r="C59" s="98"/>
      <c r="D59" s="98"/>
      <c r="E59" s="98"/>
      <c r="F59" s="98"/>
      <c r="G59" s="38"/>
    </row>
    <row r="60" spans="1:7" x14ac:dyDescent="0.25">
      <c r="A60" s="21"/>
      <c r="B60" s="98"/>
      <c r="C60" s="98"/>
      <c r="D60" s="98"/>
      <c r="E60" s="98"/>
      <c r="F60" s="98"/>
      <c r="G60" s="38"/>
    </row>
    <row r="61" spans="1:7" x14ac:dyDescent="0.25">
      <c r="A61" s="21"/>
      <c r="B61" s="98"/>
      <c r="C61" s="98"/>
      <c r="D61" s="98"/>
      <c r="E61" s="98"/>
      <c r="F61" s="98"/>
      <c r="G61" s="38"/>
    </row>
    <row r="62" spans="1:7" x14ac:dyDescent="0.25">
      <c r="A62" s="21"/>
      <c r="B62" s="98"/>
      <c r="C62" s="98"/>
      <c r="D62" s="98"/>
      <c r="E62" s="98"/>
      <c r="F62" s="98"/>
      <c r="G62" s="38"/>
    </row>
    <row r="63" spans="1:7" x14ac:dyDescent="0.25">
      <c r="A63" s="21"/>
      <c r="B63" s="98"/>
      <c r="C63" s="98"/>
      <c r="D63" s="98"/>
      <c r="E63" s="98"/>
      <c r="F63" s="98"/>
      <c r="G63" s="24"/>
    </row>
    <row r="64" spans="1:7" x14ac:dyDescent="0.25">
      <c r="A64" s="21" t="s">
        <v>47</v>
      </c>
      <c r="B64" s="101" t="s">
        <v>48</v>
      </c>
      <c r="C64" s="101"/>
      <c r="D64" s="101"/>
      <c r="E64" s="101"/>
      <c r="F64" s="101"/>
      <c r="G64" s="41"/>
    </row>
    <row r="65" spans="1:7" x14ac:dyDescent="0.25">
      <c r="B65" s="101"/>
      <c r="C65" s="101"/>
      <c r="D65" s="101"/>
      <c r="E65" s="101"/>
      <c r="F65" s="101"/>
      <c r="G65" s="24"/>
    </row>
    <row r="66" spans="1:7" x14ac:dyDescent="0.25">
      <c r="B66" s="98" t="s">
        <v>49</v>
      </c>
      <c r="C66" s="98"/>
      <c r="D66" s="98"/>
      <c r="E66" s="98"/>
      <c r="F66" s="98"/>
      <c r="G66" s="24"/>
    </row>
    <row r="67" spans="1:7" x14ac:dyDescent="0.25">
      <c r="B67" s="98"/>
      <c r="C67" s="98"/>
      <c r="D67" s="98"/>
      <c r="E67" s="98"/>
      <c r="F67" s="98"/>
      <c r="G67" s="24"/>
    </row>
    <row r="68" spans="1:7" x14ac:dyDescent="0.25">
      <c r="A68" s="21"/>
      <c r="B68" s="98"/>
      <c r="C68" s="98"/>
      <c r="D68" s="98"/>
      <c r="E68" s="98"/>
      <c r="F68" s="98"/>
      <c r="G68" s="24"/>
    </row>
    <row r="69" spans="1:7" x14ac:dyDescent="0.25">
      <c r="A69" s="21"/>
      <c r="B69" s="101" t="s">
        <v>50</v>
      </c>
      <c r="C69" s="101"/>
      <c r="D69" s="101"/>
      <c r="E69" s="101"/>
      <c r="F69" s="101"/>
      <c r="G69" s="32"/>
    </row>
    <row r="70" spans="1:7" x14ac:dyDescent="0.25">
      <c r="A70" s="21"/>
      <c r="B70" s="98" t="s">
        <v>141</v>
      </c>
      <c r="C70" s="98"/>
      <c r="D70" s="98"/>
      <c r="E70" s="98"/>
      <c r="F70" s="98"/>
      <c r="G70" s="38"/>
    </row>
    <row r="71" spans="1:7" x14ac:dyDescent="0.25">
      <c r="A71" s="21"/>
      <c r="B71" s="98"/>
      <c r="C71" s="98"/>
      <c r="D71" s="98"/>
      <c r="E71" s="98"/>
      <c r="F71" s="98"/>
      <c r="G71" s="38"/>
    </row>
    <row r="72" spans="1:7" x14ac:dyDescent="0.25">
      <c r="A72" s="21"/>
      <c r="B72" s="98"/>
      <c r="C72" s="98"/>
      <c r="D72" s="98"/>
      <c r="E72" s="98"/>
      <c r="F72" s="98"/>
      <c r="G72" s="38"/>
    </row>
    <row r="73" spans="1:7" x14ac:dyDescent="0.25">
      <c r="A73" s="21"/>
      <c r="B73" s="98"/>
      <c r="C73" s="98"/>
      <c r="D73" s="98"/>
      <c r="E73" s="98"/>
      <c r="F73" s="98"/>
      <c r="G73" s="38"/>
    </row>
    <row r="74" spans="1:7" x14ac:dyDescent="0.25">
      <c r="A74" s="21"/>
      <c r="B74" s="98"/>
      <c r="C74" s="98"/>
      <c r="D74" s="98"/>
      <c r="E74" s="98"/>
      <c r="F74" s="98"/>
      <c r="G74" s="38"/>
    </row>
    <row r="75" spans="1:7" x14ac:dyDescent="0.25">
      <c r="A75" s="21"/>
      <c r="B75" s="98"/>
      <c r="C75" s="98"/>
      <c r="D75" s="98"/>
      <c r="E75" s="98"/>
      <c r="F75" s="98"/>
      <c r="G75" s="24"/>
    </row>
    <row r="76" spans="1:7" x14ac:dyDescent="0.25">
      <c r="A76" s="21"/>
      <c r="B76" s="101" t="s">
        <v>51</v>
      </c>
      <c r="C76" s="101"/>
      <c r="D76" s="101"/>
      <c r="E76" s="101"/>
      <c r="F76" s="101"/>
      <c r="G76" s="32"/>
    </row>
    <row r="77" spans="1:7" x14ac:dyDescent="0.25">
      <c r="A77" s="21"/>
      <c r="B77" s="98" t="s">
        <v>52</v>
      </c>
      <c r="C77" s="98"/>
      <c r="D77" s="98"/>
      <c r="E77" s="98"/>
      <c r="F77" s="98"/>
      <c r="G77" s="38"/>
    </row>
    <row r="78" spans="1:7" x14ac:dyDescent="0.25">
      <c r="A78" s="21"/>
      <c r="B78" s="98"/>
      <c r="C78" s="98"/>
      <c r="D78" s="98"/>
      <c r="E78" s="98"/>
      <c r="F78" s="98"/>
      <c r="G78" s="38"/>
    </row>
    <row r="79" spans="1:7" x14ac:dyDescent="0.25">
      <c r="A79" s="21"/>
      <c r="B79" s="98"/>
      <c r="C79" s="98"/>
      <c r="D79" s="98"/>
      <c r="E79" s="98"/>
      <c r="F79" s="98"/>
      <c r="G79" s="24"/>
    </row>
    <row r="80" spans="1:7" x14ac:dyDescent="0.25">
      <c r="A80" s="21" t="s">
        <v>53</v>
      </c>
      <c r="B80" s="21" t="s">
        <v>54</v>
      </c>
      <c r="C80" s="35"/>
      <c r="D80" s="35"/>
      <c r="E80" s="35"/>
      <c r="F80" s="35"/>
      <c r="G80" s="34">
        <f>ROUND(G69+G76,0)</f>
        <v>0</v>
      </c>
    </row>
    <row r="81" spans="1:7" x14ac:dyDescent="0.25">
      <c r="A81" s="21"/>
      <c r="B81" s="42"/>
      <c r="C81" s="35"/>
      <c r="D81" s="35"/>
      <c r="E81" s="35"/>
      <c r="F81" s="35"/>
      <c r="G81" s="24"/>
    </row>
    <row r="82" spans="1:7" x14ac:dyDescent="0.25">
      <c r="A82" s="21" t="s">
        <v>55</v>
      </c>
      <c r="B82" s="21" t="s">
        <v>56</v>
      </c>
      <c r="C82" s="35"/>
      <c r="D82" s="35"/>
      <c r="E82" s="35"/>
      <c r="F82" s="35"/>
      <c r="G82" s="34">
        <f>ROUND(G41*0.03,0)</f>
        <v>0</v>
      </c>
    </row>
    <row r="83" spans="1:7" x14ac:dyDescent="0.25">
      <c r="A83" s="21"/>
      <c r="B83" s="42"/>
      <c r="C83" s="35"/>
      <c r="D83" s="35"/>
      <c r="E83" s="35"/>
      <c r="F83" s="35"/>
      <c r="G83" s="24"/>
    </row>
    <row r="84" spans="1:7" x14ac:dyDescent="0.25">
      <c r="A84" s="21" t="s">
        <v>57</v>
      </c>
      <c r="B84" s="21" t="s">
        <v>58</v>
      </c>
      <c r="C84" s="35"/>
      <c r="D84" s="35"/>
      <c r="E84" s="35"/>
      <c r="F84" s="35"/>
      <c r="G84" s="34">
        <f>IF(G80&gt;G82,G80-G82,0)</f>
        <v>0</v>
      </c>
    </row>
    <row r="85" spans="1:7" x14ac:dyDescent="0.25">
      <c r="A85" s="21"/>
      <c r="B85" s="98" t="s">
        <v>59</v>
      </c>
      <c r="C85" s="101"/>
      <c r="D85" s="101"/>
      <c r="E85" s="101"/>
      <c r="F85" s="101"/>
      <c r="G85" s="38"/>
    </row>
    <row r="86" spans="1:7" x14ac:dyDescent="0.25">
      <c r="A86" s="21"/>
      <c r="B86" s="98"/>
      <c r="C86" s="101"/>
      <c r="D86" s="101"/>
      <c r="E86" s="101"/>
      <c r="F86" s="101"/>
      <c r="G86" s="38"/>
    </row>
    <row r="87" spans="1:7" x14ac:dyDescent="0.25">
      <c r="A87" s="21"/>
      <c r="B87" s="101"/>
      <c r="C87" s="101"/>
      <c r="D87" s="101"/>
      <c r="E87" s="101"/>
      <c r="F87" s="101"/>
      <c r="G87" s="38"/>
    </row>
    <row r="88" spans="1:7" x14ac:dyDescent="0.25">
      <c r="A88" s="21"/>
      <c r="B88" s="101"/>
      <c r="C88" s="101"/>
      <c r="D88" s="101"/>
      <c r="E88" s="101"/>
      <c r="F88" s="101"/>
      <c r="G88" s="24"/>
    </row>
    <row r="89" spans="1:7" x14ac:dyDescent="0.25">
      <c r="A89" s="21"/>
      <c r="B89" s="43"/>
      <c r="C89" s="35"/>
      <c r="D89" s="35"/>
      <c r="E89" s="35"/>
      <c r="F89" s="35"/>
      <c r="G89" s="38"/>
    </row>
    <row r="90" spans="1:7" x14ac:dyDescent="0.25">
      <c r="A90" s="99" t="s">
        <v>60</v>
      </c>
      <c r="B90" s="99"/>
      <c r="C90" s="99"/>
      <c r="D90" s="99"/>
      <c r="E90" s="99"/>
      <c r="F90" s="99"/>
      <c r="G90" s="99"/>
    </row>
    <row r="91" spans="1:7" x14ac:dyDescent="0.25">
      <c r="G91" s="24"/>
    </row>
    <row r="92" spans="1:7" x14ac:dyDescent="0.25">
      <c r="A92" s="21" t="s">
        <v>61</v>
      </c>
      <c r="B92" s="21" t="s">
        <v>62</v>
      </c>
      <c r="C92" s="44"/>
      <c r="D92" s="44"/>
      <c r="E92" s="44"/>
      <c r="F92" s="44"/>
      <c r="G92" s="37">
        <f>G41</f>
        <v>0</v>
      </c>
    </row>
    <row r="93" spans="1:7" x14ac:dyDescent="0.25">
      <c r="A93" s="21"/>
      <c r="B93" s="21"/>
      <c r="C93" s="44"/>
      <c r="D93" s="44"/>
      <c r="E93" s="44"/>
      <c r="F93" s="44"/>
      <c r="G93" s="33"/>
    </row>
    <row r="94" spans="1:7" x14ac:dyDescent="0.25">
      <c r="A94" s="21" t="s">
        <v>63</v>
      </c>
      <c r="B94" s="21" t="s">
        <v>64</v>
      </c>
      <c r="C94" s="35"/>
      <c r="D94" s="35"/>
      <c r="E94" s="35"/>
      <c r="F94" s="35"/>
      <c r="G94" s="45">
        <f>SUM(G49,G53,G57,G84)</f>
        <v>0</v>
      </c>
    </row>
    <row r="95" spans="1:7" x14ac:dyDescent="0.25">
      <c r="A95" s="21"/>
      <c r="B95" s="21"/>
      <c r="C95" s="44"/>
      <c r="D95" s="44"/>
      <c r="E95" s="44"/>
      <c r="F95" s="44"/>
      <c r="G95" s="33"/>
    </row>
    <row r="96" spans="1:7" x14ac:dyDescent="0.25">
      <c r="A96" s="21" t="s">
        <v>65</v>
      </c>
      <c r="B96" s="100" t="s">
        <v>66</v>
      </c>
      <c r="C96" s="100"/>
      <c r="D96" s="100"/>
      <c r="E96" s="100"/>
      <c r="F96" s="100"/>
      <c r="G96" s="34">
        <f>IF(G92-G94&lt;0,0,G92-G94)</f>
        <v>0</v>
      </c>
    </row>
    <row r="97" spans="1:7" x14ac:dyDescent="0.25">
      <c r="B97" s="101" t="s">
        <v>67</v>
      </c>
      <c r="C97" s="101"/>
      <c r="D97" s="101"/>
      <c r="E97" s="101"/>
      <c r="F97" s="101"/>
      <c r="G97" s="24"/>
    </row>
    <row r="98" spans="1:7" x14ac:dyDescent="0.25">
      <c r="B98" s="26"/>
      <c r="C98" s="26"/>
      <c r="D98" s="26"/>
      <c r="E98" s="26"/>
      <c r="F98" s="26"/>
      <c r="G98" s="24"/>
    </row>
    <row r="99" spans="1:7" x14ac:dyDescent="0.25">
      <c r="A99" s="21" t="s">
        <v>68</v>
      </c>
      <c r="B99" s="101" t="s">
        <v>69</v>
      </c>
      <c r="C99" s="101"/>
      <c r="D99" s="101"/>
      <c r="E99" s="101"/>
      <c r="F99" s="101"/>
      <c r="G99" s="34">
        <f>ROUND(G96/12,0)</f>
        <v>0</v>
      </c>
    </row>
    <row r="100" spans="1:7" x14ac:dyDescent="0.25">
      <c r="A100" s="99" t="s">
        <v>70</v>
      </c>
      <c r="B100" s="99"/>
      <c r="C100" s="99"/>
      <c r="D100" s="99"/>
      <c r="E100" s="99"/>
      <c r="F100" s="99"/>
      <c r="G100" s="99"/>
    </row>
    <row r="101" spans="1:7" x14ac:dyDescent="0.25">
      <c r="G101" s="24"/>
    </row>
    <row r="102" spans="1:7" x14ac:dyDescent="0.25">
      <c r="A102" s="21" t="s">
        <v>71</v>
      </c>
      <c r="B102" s="2" t="s">
        <v>72</v>
      </c>
      <c r="C102" s="2"/>
      <c r="D102" s="2"/>
      <c r="E102" s="2"/>
      <c r="F102" s="2"/>
      <c r="G102" s="46"/>
    </row>
    <row r="103" spans="1:7" x14ac:dyDescent="0.25">
      <c r="A103" s="14"/>
      <c r="B103" s="2"/>
      <c r="C103" s="2"/>
      <c r="D103" s="2"/>
      <c r="E103" s="2"/>
      <c r="F103" s="2"/>
      <c r="G103" s="47"/>
    </row>
    <row r="104" spans="1:7" x14ac:dyDescent="0.25">
      <c r="A104" s="21" t="s">
        <v>73</v>
      </c>
      <c r="B104" s="2" t="s">
        <v>74</v>
      </c>
      <c r="C104" s="2"/>
      <c r="D104" s="2"/>
      <c r="E104" s="2"/>
      <c r="F104" s="2"/>
      <c r="G104" s="48"/>
    </row>
    <row r="105" spans="1:7" x14ac:dyDescent="0.25">
      <c r="A105" s="21"/>
      <c r="B105" s="2"/>
      <c r="C105" s="2"/>
      <c r="D105" s="2"/>
      <c r="E105" s="2"/>
      <c r="F105" s="2"/>
      <c r="G105" s="49"/>
    </row>
    <row r="106" spans="1:7" x14ac:dyDescent="0.25">
      <c r="A106" s="21" t="s">
        <v>75</v>
      </c>
      <c r="B106" s="2" t="s">
        <v>76</v>
      </c>
      <c r="C106" s="2"/>
      <c r="D106" s="2"/>
      <c r="E106" s="2"/>
      <c r="F106" s="2"/>
      <c r="G106" s="48"/>
    </row>
    <row r="107" spans="1:7" x14ac:dyDescent="0.25">
      <c r="A107" s="14"/>
      <c r="B107" s="2"/>
      <c r="C107" s="2"/>
      <c r="D107" s="2"/>
      <c r="E107" s="2"/>
      <c r="F107" s="2"/>
      <c r="G107" s="50"/>
    </row>
    <row r="108" spans="1:7" x14ac:dyDescent="0.25">
      <c r="A108" s="21" t="s">
        <v>77</v>
      </c>
      <c r="B108" s="2" t="s">
        <v>78</v>
      </c>
      <c r="C108" s="2"/>
      <c r="D108" s="2"/>
      <c r="E108" s="2"/>
      <c r="F108" s="2"/>
      <c r="G108" s="48"/>
    </row>
    <row r="109" spans="1:7" x14ac:dyDescent="0.25">
      <c r="A109" s="14"/>
      <c r="B109" s="2"/>
      <c r="C109" s="2"/>
      <c r="D109" s="2"/>
      <c r="E109" s="2"/>
      <c r="F109" s="2"/>
      <c r="G109" s="50"/>
    </row>
    <row r="110" spans="1:7" x14ac:dyDescent="0.25">
      <c r="A110" s="21" t="s">
        <v>79</v>
      </c>
      <c r="B110" s="2" t="s">
        <v>80</v>
      </c>
      <c r="C110" s="2"/>
      <c r="D110" s="2"/>
      <c r="E110" s="2"/>
      <c r="F110" s="2"/>
      <c r="G110" s="18">
        <f>G106+G108</f>
        <v>0</v>
      </c>
    </row>
    <row r="111" spans="1:7" x14ac:dyDescent="0.25">
      <c r="A111" s="2"/>
      <c r="B111" s="51" t="s">
        <v>81</v>
      </c>
      <c r="C111" s="2"/>
      <c r="D111" s="2"/>
      <c r="E111" s="2"/>
      <c r="F111" s="2"/>
      <c r="G111" s="50"/>
    </row>
    <row r="112" spans="1:7" x14ac:dyDescent="0.25">
      <c r="A112" s="2"/>
      <c r="B112" s="2"/>
      <c r="C112" s="2"/>
      <c r="D112" s="2"/>
      <c r="E112" s="2"/>
      <c r="F112" s="2"/>
      <c r="G112" s="50"/>
    </row>
    <row r="113" spans="1:7" x14ac:dyDescent="0.25">
      <c r="A113" s="21" t="s">
        <v>82</v>
      </c>
      <c r="B113" s="2" t="s">
        <v>83</v>
      </c>
      <c r="C113" s="2"/>
      <c r="D113" s="2"/>
      <c r="E113" s="2"/>
      <c r="F113" s="2"/>
      <c r="G113" s="52" t="str">
        <f>IF(AND(G110=0,G106=0),"",IF(G110&lt;=G104,"YES","NO"))</f>
        <v/>
      </c>
    </row>
    <row r="114" spans="1:7" x14ac:dyDescent="0.25">
      <c r="A114" s="2"/>
      <c r="B114" s="53"/>
      <c r="C114" s="53"/>
      <c r="D114" s="53"/>
      <c r="E114" s="53"/>
      <c r="F114" s="53"/>
      <c r="G114" s="50"/>
    </row>
    <row r="115" spans="1:7" x14ac:dyDescent="0.25">
      <c r="A115" s="2"/>
      <c r="B115" s="51" t="s">
        <v>84</v>
      </c>
      <c r="C115" s="2"/>
      <c r="D115" s="2"/>
      <c r="E115" s="2"/>
      <c r="F115" s="2"/>
      <c r="G115" s="50"/>
    </row>
    <row r="116" spans="1:7" x14ac:dyDescent="0.25">
      <c r="A116" s="2"/>
      <c r="B116" s="51" t="s">
        <v>85</v>
      </c>
      <c r="C116" s="2"/>
      <c r="D116" s="2"/>
      <c r="E116" s="2"/>
      <c r="F116" s="2"/>
      <c r="G116" s="50"/>
    </row>
    <row r="117" spans="1:7" x14ac:dyDescent="0.25">
      <c r="A117" s="99" t="s">
        <v>86</v>
      </c>
      <c r="B117" s="99"/>
      <c r="C117" s="99"/>
      <c r="D117" s="99"/>
      <c r="E117" s="99"/>
      <c r="F117" s="99"/>
      <c r="G117" s="99"/>
    </row>
    <row r="118" spans="1:7" x14ac:dyDescent="0.25">
      <c r="A118" s="54"/>
      <c r="B118" s="54"/>
      <c r="C118" s="54"/>
      <c r="D118" s="54"/>
      <c r="E118" s="54"/>
      <c r="F118" s="54"/>
      <c r="G118" s="54"/>
    </row>
    <row r="119" spans="1:7" x14ac:dyDescent="0.25">
      <c r="A119" s="21" t="s">
        <v>87</v>
      </c>
      <c r="B119" s="94" t="s">
        <v>88</v>
      </c>
      <c r="C119" s="94"/>
      <c r="D119" s="94"/>
      <c r="E119" s="94"/>
      <c r="F119" s="94"/>
      <c r="G119" s="55"/>
    </row>
    <row r="120" spans="1:7" x14ac:dyDescent="0.25">
      <c r="A120" s="54"/>
      <c r="B120" s="56"/>
      <c r="C120" s="56"/>
      <c r="D120" s="56"/>
      <c r="E120" s="56"/>
      <c r="F120" s="56"/>
      <c r="G120" s="56"/>
    </row>
    <row r="121" spans="1:7" x14ac:dyDescent="0.25">
      <c r="A121" s="21" t="s">
        <v>89</v>
      </c>
      <c r="B121" s="94" t="s">
        <v>90</v>
      </c>
      <c r="C121" s="94"/>
      <c r="D121" s="94"/>
      <c r="E121" s="94"/>
      <c r="F121" s="94"/>
      <c r="G121" s="55"/>
    </row>
    <row r="122" spans="1:7" x14ac:dyDescent="0.25">
      <c r="A122" s="54"/>
      <c r="B122" s="56"/>
      <c r="C122" s="56"/>
      <c r="D122" s="56"/>
      <c r="E122" s="56"/>
      <c r="F122" s="56"/>
      <c r="G122" s="56"/>
    </row>
    <row r="123" spans="1:7" x14ac:dyDescent="0.25">
      <c r="A123" s="71" t="s">
        <v>91</v>
      </c>
      <c r="B123" s="105" t="s">
        <v>125</v>
      </c>
      <c r="C123" s="105"/>
      <c r="D123" s="105"/>
      <c r="E123" s="105"/>
      <c r="F123" s="105"/>
      <c r="G123" s="57"/>
    </row>
    <row r="124" spans="1:7" x14ac:dyDescent="0.25">
      <c r="A124" s="54"/>
      <c r="B124" s="56"/>
      <c r="C124" s="56"/>
      <c r="D124" s="56"/>
      <c r="E124" s="56"/>
      <c r="F124" s="56"/>
      <c r="G124" s="56"/>
    </row>
    <row r="125" spans="1:7" x14ac:dyDescent="0.25">
      <c r="A125" s="21" t="s">
        <v>93</v>
      </c>
      <c r="B125" s="94" t="s">
        <v>126</v>
      </c>
      <c r="C125" s="94"/>
      <c r="D125" s="94"/>
      <c r="E125" s="94"/>
      <c r="F125" s="94"/>
      <c r="G125" s="58" t="str">
        <f>IF(G123&gt;G41,"yes","no")</f>
        <v>no</v>
      </c>
    </row>
    <row r="126" spans="1:7" x14ac:dyDescent="0.25">
      <c r="A126" s="54"/>
      <c r="B126" s="106" t="s">
        <v>137</v>
      </c>
      <c r="C126" s="106"/>
      <c r="D126" s="106"/>
      <c r="E126" s="106"/>
      <c r="F126" s="106"/>
      <c r="G126" s="54"/>
    </row>
    <row r="127" spans="1:7" x14ac:dyDescent="0.25">
      <c r="A127" s="54"/>
      <c r="B127" s="106" t="s">
        <v>139</v>
      </c>
      <c r="C127" s="106"/>
      <c r="D127" s="106"/>
      <c r="E127" s="106"/>
      <c r="F127" s="106"/>
      <c r="G127" s="54"/>
    </row>
    <row r="128" spans="1:7" x14ac:dyDescent="0.25">
      <c r="A128" s="54"/>
      <c r="B128" s="43"/>
      <c r="C128" s="43"/>
      <c r="D128" s="43"/>
      <c r="E128" s="43"/>
      <c r="F128" s="43"/>
      <c r="G128" s="54"/>
    </row>
    <row r="129" spans="1:7" x14ac:dyDescent="0.25">
      <c r="A129" s="54"/>
      <c r="B129" s="106" t="s">
        <v>96</v>
      </c>
      <c r="C129" s="106"/>
      <c r="D129" s="106"/>
      <c r="E129" s="106"/>
      <c r="F129" s="106"/>
      <c r="G129" s="54"/>
    </row>
    <row r="130" spans="1:7" x14ac:dyDescent="0.25">
      <c r="A130" s="54"/>
      <c r="B130" s="106" t="s">
        <v>97</v>
      </c>
      <c r="C130" s="106"/>
      <c r="D130" s="106"/>
      <c r="E130" s="106"/>
      <c r="F130" s="106"/>
      <c r="G130" s="54"/>
    </row>
    <row r="131" spans="1:7" x14ac:dyDescent="0.25">
      <c r="A131" s="99" t="s">
        <v>98</v>
      </c>
      <c r="B131" s="99"/>
      <c r="C131" s="99"/>
      <c r="D131" s="99"/>
      <c r="E131" s="99"/>
      <c r="F131" s="99"/>
      <c r="G131" s="99"/>
    </row>
    <row r="132" spans="1:7" x14ac:dyDescent="0.25">
      <c r="G132" s="24"/>
    </row>
    <row r="133" spans="1:7" x14ac:dyDescent="0.25">
      <c r="A133" s="19" t="s">
        <v>99</v>
      </c>
      <c r="B133" s="19" t="s">
        <v>100</v>
      </c>
      <c r="G133" s="24"/>
    </row>
    <row r="134" spans="1:7" x14ac:dyDescent="0.25">
      <c r="B134" s="21" t="s">
        <v>101</v>
      </c>
      <c r="G134" s="34">
        <f>ROUND(G99*0.3,0)</f>
        <v>0</v>
      </c>
    </row>
    <row r="135" spans="1:7" x14ac:dyDescent="0.25">
      <c r="G135" s="24"/>
    </row>
    <row r="136" spans="1:7" x14ac:dyDescent="0.25">
      <c r="B136" s="21" t="s">
        <v>102</v>
      </c>
      <c r="G136" s="34">
        <f>ROUND(G43*0.1,0)</f>
        <v>0</v>
      </c>
    </row>
    <row r="137" spans="1:7" x14ac:dyDescent="0.25">
      <c r="G137" s="24"/>
    </row>
    <row r="138" spans="1:7" x14ac:dyDescent="0.25">
      <c r="A138" s="21" t="s">
        <v>103</v>
      </c>
      <c r="B138" s="21" t="s">
        <v>104</v>
      </c>
      <c r="D138" s="44"/>
      <c r="E138" s="44"/>
      <c r="F138" s="44"/>
      <c r="G138" s="34">
        <f>MAX(G134, G136)</f>
        <v>0</v>
      </c>
    </row>
    <row r="139" spans="1:7" x14ac:dyDescent="0.25">
      <c r="G139" s="24"/>
    </row>
    <row r="140" spans="1:7" x14ac:dyDescent="0.25">
      <c r="A140" s="21" t="s">
        <v>105</v>
      </c>
      <c r="B140" s="100" t="s">
        <v>106</v>
      </c>
      <c r="C140" s="100"/>
      <c r="D140" s="100"/>
      <c r="E140" s="100"/>
      <c r="F140" s="100"/>
      <c r="G140" s="57">
        <v>0</v>
      </c>
    </row>
    <row r="141" spans="1:7" x14ac:dyDescent="0.25">
      <c r="A141" s="21"/>
      <c r="B141" s="98" t="s">
        <v>107</v>
      </c>
      <c r="C141" s="98"/>
      <c r="D141" s="98"/>
      <c r="E141" s="98"/>
      <c r="F141" s="98"/>
      <c r="G141" s="59"/>
    </row>
    <row r="142" spans="1:7" x14ac:dyDescent="0.25">
      <c r="A142" s="21"/>
      <c r="B142" s="98"/>
      <c r="C142" s="98"/>
      <c r="D142" s="98"/>
      <c r="E142" s="98"/>
      <c r="F142" s="98"/>
      <c r="G142" s="59"/>
    </row>
    <row r="143" spans="1:7" x14ac:dyDescent="0.25">
      <c r="A143" s="21"/>
      <c r="B143" s="98"/>
      <c r="C143" s="98"/>
      <c r="D143" s="98"/>
      <c r="E143" s="98"/>
      <c r="F143" s="98"/>
      <c r="G143" s="59"/>
    </row>
    <row r="144" spans="1:7" x14ac:dyDescent="0.25">
      <c r="A144" s="21" t="s">
        <v>108</v>
      </c>
      <c r="B144" s="101" t="s">
        <v>109</v>
      </c>
      <c r="C144" s="101"/>
      <c r="D144" s="101"/>
      <c r="E144" s="101"/>
      <c r="F144" s="101"/>
      <c r="G144" s="60">
        <f>IF(G138&gt;G140,G138-G140,0)</f>
        <v>0</v>
      </c>
    </row>
    <row r="145" spans="1:7" x14ac:dyDescent="0.25">
      <c r="A145" s="21"/>
      <c r="B145" s="101" t="s">
        <v>110</v>
      </c>
      <c r="C145" s="101"/>
      <c r="D145" s="101"/>
      <c r="E145" s="101"/>
      <c r="F145" s="101"/>
      <c r="G145" s="24"/>
    </row>
    <row r="146" spans="1:7" x14ac:dyDescent="0.25">
      <c r="A146" s="19" t="s">
        <v>111</v>
      </c>
      <c r="B146" s="61" t="s">
        <v>112</v>
      </c>
      <c r="G146" s="32"/>
    </row>
    <row r="147" spans="1:7" ht="15.75" thickBot="1" x14ac:dyDescent="0.3">
      <c r="G147" s="24"/>
    </row>
    <row r="148" spans="1:7" x14ac:dyDescent="0.25">
      <c r="A148" s="21" t="s">
        <v>113</v>
      </c>
      <c r="B148" s="103" t="s">
        <v>114</v>
      </c>
      <c r="C148" s="104"/>
      <c r="D148" s="104"/>
      <c r="E148" s="104"/>
      <c r="F148" s="104"/>
      <c r="G148" s="62">
        <f>IF(G146=0,0,MAX(MIN(G144,G146)))</f>
        <v>0</v>
      </c>
    </row>
    <row r="149" spans="1:7" ht="15.75" thickBot="1" x14ac:dyDescent="0.3">
      <c r="A149" s="21"/>
      <c r="B149" s="108" t="s">
        <v>115</v>
      </c>
      <c r="C149" s="109"/>
      <c r="D149" s="109"/>
      <c r="E149" s="109"/>
      <c r="F149" s="109"/>
      <c r="G149" s="63"/>
    </row>
    <row r="150" spans="1:7" x14ac:dyDescent="0.25">
      <c r="A150" s="21"/>
      <c r="B150" s="64"/>
      <c r="C150" s="64"/>
      <c r="D150" s="64"/>
      <c r="E150" s="64"/>
      <c r="F150" s="64"/>
      <c r="G150" s="59"/>
    </row>
    <row r="151" spans="1:7" x14ac:dyDescent="0.25">
      <c r="A151" s="99" t="s">
        <v>116</v>
      </c>
      <c r="B151" s="99"/>
      <c r="C151" s="99"/>
      <c r="D151" s="99"/>
      <c r="E151" s="99"/>
      <c r="F151" s="99"/>
      <c r="G151" s="99"/>
    </row>
    <row r="152" spans="1:7" ht="15.75" thickBot="1" x14ac:dyDescent="0.3">
      <c r="A152" s="21"/>
      <c r="B152" s="65"/>
      <c r="C152" s="65"/>
      <c r="D152" s="65"/>
      <c r="E152" s="65"/>
      <c r="F152" s="65"/>
      <c r="G152" s="66"/>
    </row>
    <row r="153" spans="1:7" x14ac:dyDescent="0.25">
      <c r="A153" s="21" t="s">
        <v>117</v>
      </c>
      <c r="B153" s="103" t="s">
        <v>118</v>
      </c>
      <c r="C153" s="104"/>
      <c r="D153" s="104"/>
      <c r="E153" s="104"/>
      <c r="F153" s="104"/>
      <c r="G153" s="62">
        <f>G146-G148</f>
        <v>0</v>
      </c>
    </row>
    <row r="154" spans="1:7" ht="15.75" thickBot="1" x14ac:dyDescent="0.3">
      <c r="A154" s="21"/>
      <c r="B154" s="108" t="s">
        <v>119</v>
      </c>
      <c r="C154" s="109"/>
      <c r="D154" s="109"/>
      <c r="E154" s="109"/>
      <c r="F154" s="109"/>
      <c r="G154" s="67"/>
    </row>
    <row r="155" spans="1:7" ht="15.75" thickBot="1" x14ac:dyDescent="0.3">
      <c r="A155" s="21"/>
      <c r="B155" s="35"/>
      <c r="C155" s="35"/>
      <c r="D155" s="35"/>
      <c r="E155" s="35"/>
      <c r="F155" s="35"/>
      <c r="G155" s="68"/>
    </row>
    <row r="156" spans="1:7" x14ac:dyDescent="0.25">
      <c r="A156" s="21" t="s">
        <v>120</v>
      </c>
      <c r="B156" s="103" t="s">
        <v>121</v>
      </c>
      <c r="C156" s="104"/>
      <c r="D156" s="104"/>
      <c r="E156" s="104"/>
      <c r="F156" s="104"/>
      <c r="G156" s="62">
        <f>IF(G138&lt;G140,G140-G138,0)</f>
        <v>0</v>
      </c>
    </row>
    <row r="157" spans="1:7" ht="15.75" thickBot="1" x14ac:dyDescent="0.3">
      <c r="A157" s="21"/>
      <c r="B157" s="108" t="s">
        <v>122</v>
      </c>
      <c r="C157" s="109"/>
      <c r="D157" s="109"/>
      <c r="E157" s="109"/>
      <c r="F157" s="109"/>
      <c r="G157" s="69"/>
    </row>
    <row r="158" spans="1:7" x14ac:dyDescent="0.25">
      <c r="A158" s="21"/>
      <c r="B158" s="65"/>
      <c r="C158" s="65"/>
      <c r="D158" s="65"/>
      <c r="E158" s="65"/>
      <c r="F158" s="65"/>
      <c r="G158" s="66"/>
    </row>
    <row r="159" spans="1:7" x14ac:dyDescent="0.25">
      <c r="A159" s="21"/>
      <c r="B159" s="65"/>
      <c r="C159" s="65"/>
      <c r="D159" s="65"/>
      <c r="E159" s="65"/>
      <c r="F159" s="65"/>
      <c r="G159" s="66"/>
    </row>
    <row r="160" spans="1:7" x14ac:dyDescent="0.25">
      <c r="A160" s="21"/>
      <c r="B160" s="65"/>
      <c r="C160" s="65"/>
      <c r="D160" s="65"/>
      <c r="E160" s="65"/>
      <c r="F160" s="65"/>
      <c r="G160" s="66"/>
    </row>
    <row r="161" spans="1:7" x14ac:dyDescent="0.25">
      <c r="A161" s="107" t="s">
        <v>123</v>
      </c>
      <c r="B161" s="107"/>
      <c r="C161" s="107"/>
      <c r="D161" s="107"/>
      <c r="G161" s="70" t="s">
        <v>124</v>
      </c>
    </row>
  </sheetData>
  <mergeCells count="62">
    <mergeCell ref="A161:D161"/>
    <mergeCell ref="B149:F149"/>
    <mergeCell ref="A151:G151"/>
    <mergeCell ref="B153:F153"/>
    <mergeCell ref="B154:F154"/>
    <mergeCell ref="B156:F156"/>
    <mergeCell ref="B157:F157"/>
    <mergeCell ref="B148:F148"/>
    <mergeCell ref="B123:F123"/>
    <mergeCell ref="B125:F125"/>
    <mergeCell ref="B126:F126"/>
    <mergeCell ref="B127:F127"/>
    <mergeCell ref="B129:F129"/>
    <mergeCell ref="B130:F130"/>
    <mergeCell ref="A131:G131"/>
    <mergeCell ref="B140:F140"/>
    <mergeCell ref="B141:F143"/>
    <mergeCell ref="B144:F144"/>
    <mergeCell ref="B145:F145"/>
    <mergeCell ref="B121:F121"/>
    <mergeCell ref="B70:F75"/>
    <mergeCell ref="B76:F76"/>
    <mergeCell ref="B77:F79"/>
    <mergeCell ref="B85:F88"/>
    <mergeCell ref="A90:G90"/>
    <mergeCell ref="B96:F96"/>
    <mergeCell ref="B97:F97"/>
    <mergeCell ref="B99:F99"/>
    <mergeCell ref="A100:G100"/>
    <mergeCell ref="A117:G117"/>
    <mergeCell ref="B119:F119"/>
    <mergeCell ref="B69:F69"/>
    <mergeCell ref="B43:F43"/>
    <mergeCell ref="A45:G45"/>
    <mergeCell ref="A46:G47"/>
    <mergeCell ref="B49:D49"/>
    <mergeCell ref="B50:F52"/>
    <mergeCell ref="B53:F53"/>
    <mergeCell ref="B54:F56"/>
    <mergeCell ref="B57:F57"/>
    <mergeCell ref="B58:F63"/>
    <mergeCell ref="B64:F65"/>
    <mergeCell ref="B66:F68"/>
    <mergeCell ref="B42:F42"/>
    <mergeCell ref="A10:G10"/>
    <mergeCell ref="A11:G14"/>
    <mergeCell ref="B16:F20"/>
    <mergeCell ref="B21:F23"/>
    <mergeCell ref="B24:F25"/>
    <mergeCell ref="B26:F28"/>
    <mergeCell ref="B29:F31"/>
    <mergeCell ref="B32:F32"/>
    <mergeCell ref="B34:F38"/>
    <mergeCell ref="B39:F40"/>
    <mergeCell ref="B41:F41"/>
    <mergeCell ref="A3:G3"/>
    <mergeCell ref="A7:B7"/>
    <mergeCell ref="C7:D7"/>
    <mergeCell ref="E7:F7"/>
    <mergeCell ref="A8:B8"/>
    <mergeCell ref="C8:D8"/>
    <mergeCell ref="E8:F8"/>
  </mergeCells>
  <conditionalFormatting sqref="C7:D8 G7:G8">
    <cfRule type="cellIs" dxfId="1"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A2503-1231-4A92-8EDB-9B66DA2792C1}">
  <dimension ref="A3:G161"/>
  <sheetViews>
    <sheetView topLeftCell="A87" workbookViewId="0">
      <selection activeCell="J145" sqref="J145"/>
    </sheetView>
  </sheetViews>
  <sheetFormatPr defaultRowHeight="15" x14ac:dyDescent="0.25"/>
  <cols>
    <col min="1" max="1" width="4.85546875" style="19" customWidth="1"/>
    <col min="2" max="6" width="15.28515625" style="19" customWidth="1"/>
    <col min="7" max="7" width="15.28515625" style="20" customWidth="1"/>
  </cols>
  <sheetData>
    <row r="3" spans="1:7" ht="15.75" x14ac:dyDescent="0.25">
      <c r="A3" s="93" t="s">
        <v>20</v>
      </c>
      <c r="B3" s="93"/>
      <c r="C3" s="93"/>
      <c r="D3" s="93"/>
      <c r="E3" s="93"/>
      <c r="F3" s="93"/>
      <c r="G3" s="93"/>
    </row>
    <row r="7" spans="1:7" x14ac:dyDescent="0.25">
      <c r="A7" s="94" t="s">
        <v>2</v>
      </c>
      <c r="B7" s="94"/>
      <c r="C7" s="95"/>
      <c r="D7" s="95"/>
      <c r="E7" s="96" t="s">
        <v>3</v>
      </c>
      <c r="F7" s="96"/>
      <c r="G7" s="22"/>
    </row>
    <row r="8" spans="1:7" x14ac:dyDescent="0.25">
      <c r="A8" s="94" t="s">
        <v>4</v>
      </c>
      <c r="B8" s="94"/>
      <c r="C8" s="97"/>
      <c r="D8" s="97"/>
      <c r="E8" s="96" t="s">
        <v>5</v>
      </c>
      <c r="F8" s="96"/>
      <c r="G8" s="23"/>
    </row>
    <row r="9" spans="1:7" x14ac:dyDescent="0.25">
      <c r="G9" s="24"/>
    </row>
    <row r="10" spans="1:7" x14ac:dyDescent="0.25">
      <c r="A10" s="99" t="s">
        <v>21</v>
      </c>
      <c r="B10" s="99"/>
      <c r="C10" s="99"/>
      <c r="D10" s="99"/>
      <c r="E10" s="99"/>
      <c r="F10" s="99"/>
      <c r="G10" s="99"/>
    </row>
    <row r="11" spans="1:7" ht="15" customHeight="1" x14ac:dyDescent="0.25">
      <c r="A11" s="100" t="s">
        <v>22</v>
      </c>
      <c r="B11" s="100"/>
      <c r="C11" s="100"/>
      <c r="D11" s="100"/>
      <c r="E11" s="100"/>
      <c r="F11" s="100"/>
      <c r="G11" s="100"/>
    </row>
    <row r="12" spans="1:7" x14ac:dyDescent="0.25">
      <c r="A12" s="100"/>
      <c r="B12" s="100"/>
      <c r="C12" s="100"/>
      <c r="D12" s="100"/>
      <c r="E12" s="100"/>
      <c r="F12" s="100"/>
      <c r="G12" s="100"/>
    </row>
    <row r="13" spans="1:7" x14ac:dyDescent="0.25">
      <c r="A13" s="100"/>
      <c r="B13" s="100"/>
      <c r="C13" s="100"/>
      <c r="D13" s="100"/>
      <c r="E13" s="100"/>
      <c r="F13" s="100"/>
      <c r="G13" s="100"/>
    </row>
    <row r="14" spans="1:7" x14ac:dyDescent="0.25">
      <c r="A14" s="100"/>
      <c r="B14" s="100"/>
      <c r="C14" s="100"/>
      <c r="D14" s="100"/>
      <c r="E14" s="100"/>
      <c r="F14" s="100"/>
      <c r="G14" s="100"/>
    </row>
    <row r="15" spans="1:7" x14ac:dyDescent="0.25">
      <c r="A15" s="25"/>
      <c r="B15" s="25"/>
      <c r="C15" s="25"/>
      <c r="D15" s="25"/>
      <c r="E15" s="25"/>
      <c r="F15" s="25"/>
      <c r="G15" s="25"/>
    </row>
    <row r="16" spans="1:7" ht="15" customHeight="1" x14ac:dyDescent="0.25">
      <c r="A16" s="21" t="s">
        <v>7</v>
      </c>
      <c r="B16" s="101" t="s">
        <v>23</v>
      </c>
      <c r="C16" s="101"/>
      <c r="D16" s="101"/>
      <c r="E16" s="101"/>
      <c r="F16" s="101"/>
      <c r="G16" s="27"/>
    </row>
    <row r="17" spans="1:7" x14ac:dyDescent="0.25">
      <c r="A17" s="21"/>
      <c r="B17" s="101"/>
      <c r="C17" s="101"/>
      <c r="D17" s="101"/>
      <c r="E17" s="101"/>
      <c r="F17" s="101"/>
      <c r="G17" s="28"/>
    </row>
    <row r="18" spans="1:7" x14ac:dyDescent="0.25">
      <c r="A18" s="21"/>
      <c r="B18" s="101"/>
      <c r="C18" s="101"/>
      <c r="D18" s="101"/>
      <c r="E18" s="101"/>
      <c r="F18" s="101"/>
      <c r="G18" s="29"/>
    </row>
    <row r="19" spans="1:7" x14ac:dyDescent="0.25">
      <c r="A19" s="21"/>
      <c r="B19" s="101"/>
      <c r="C19" s="101"/>
      <c r="D19" s="101"/>
      <c r="E19" s="101"/>
      <c r="F19" s="101"/>
      <c r="G19" s="30"/>
    </row>
    <row r="20" spans="1:7" x14ac:dyDescent="0.25">
      <c r="A20" s="21"/>
      <c r="B20" s="101"/>
      <c r="C20" s="101"/>
      <c r="D20" s="101"/>
      <c r="E20" s="101"/>
      <c r="F20" s="101"/>
      <c r="G20" s="29"/>
    </row>
    <row r="21" spans="1:7" ht="15" customHeight="1" x14ac:dyDescent="0.25">
      <c r="A21" s="21" t="s">
        <v>12</v>
      </c>
      <c r="B21" s="101" t="s">
        <v>24</v>
      </c>
      <c r="C21" s="101"/>
      <c r="D21" s="101"/>
      <c r="E21" s="101"/>
      <c r="F21" s="101"/>
      <c r="G21" s="27"/>
    </row>
    <row r="22" spans="1:7" x14ac:dyDescent="0.25">
      <c r="A22" s="21"/>
      <c r="B22" s="101"/>
      <c r="C22" s="101"/>
      <c r="D22" s="101"/>
      <c r="E22" s="101"/>
      <c r="F22" s="101"/>
      <c r="G22" s="29"/>
    </row>
    <row r="23" spans="1:7" x14ac:dyDescent="0.25">
      <c r="A23" s="21"/>
      <c r="B23" s="101"/>
      <c r="C23" s="101"/>
      <c r="D23" s="101"/>
      <c r="E23" s="101"/>
      <c r="F23" s="101"/>
      <c r="G23" s="29"/>
    </row>
    <row r="24" spans="1:7" ht="15" customHeight="1" x14ac:dyDescent="0.25">
      <c r="A24" s="21" t="s">
        <v>13</v>
      </c>
      <c r="B24" s="101" t="s">
        <v>25</v>
      </c>
      <c r="C24" s="101"/>
      <c r="D24" s="101"/>
      <c r="E24" s="101"/>
      <c r="F24" s="101"/>
      <c r="G24" s="27"/>
    </row>
    <row r="25" spans="1:7" x14ac:dyDescent="0.25">
      <c r="A25" s="21"/>
      <c r="B25" s="101"/>
      <c r="C25" s="101"/>
      <c r="D25" s="101"/>
      <c r="E25" s="101"/>
      <c r="F25" s="101"/>
      <c r="G25" s="29"/>
    </row>
    <row r="26" spans="1:7" ht="15" customHeight="1" x14ac:dyDescent="0.25">
      <c r="A26" s="21" t="s">
        <v>16</v>
      </c>
      <c r="B26" s="101" t="s">
        <v>26</v>
      </c>
      <c r="C26" s="101"/>
      <c r="D26" s="101"/>
      <c r="E26" s="101"/>
      <c r="F26" s="101"/>
      <c r="G26" s="27"/>
    </row>
    <row r="27" spans="1:7" x14ac:dyDescent="0.25">
      <c r="A27" s="21"/>
      <c r="B27" s="101"/>
      <c r="C27" s="101"/>
      <c r="D27" s="101"/>
      <c r="E27" s="101"/>
      <c r="F27" s="101"/>
      <c r="G27" s="29"/>
    </row>
    <row r="28" spans="1:7" x14ac:dyDescent="0.25">
      <c r="A28" s="21"/>
      <c r="B28" s="101"/>
      <c r="C28" s="101"/>
      <c r="D28" s="101"/>
      <c r="E28" s="101"/>
      <c r="F28" s="101"/>
      <c r="G28" s="29"/>
    </row>
    <row r="29" spans="1:7" ht="15" customHeight="1" x14ac:dyDescent="0.25">
      <c r="A29" s="21" t="s">
        <v>18</v>
      </c>
      <c r="B29" s="101" t="s">
        <v>27</v>
      </c>
      <c r="C29" s="101"/>
      <c r="D29" s="101"/>
      <c r="E29" s="101"/>
      <c r="F29" s="101"/>
      <c r="G29" s="27"/>
    </row>
    <row r="30" spans="1:7" x14ac:dyDescent="0.25">
      <c r="A30" s="21"/>
      <c r="B30" s="101"/>
      <c r="C30" s="101"/>
      <c r="D30" s="101"/>
      <c r="E30" s="101"/>
      <c r="F30" s="101"/>
      <c r="G30" s="29"/>
    </row>
    <row r="31" spans="1:7" x14ac:dyDescent="0.25">
      <c r="A31" s="21"/>
      <c r="B31" s="101"/>
      <c r="C31" s="101"/>
      <c r="D31" s="101"/>
      <c r="E31" s="101"/>
      <c r="F31" s="101"/>
      <c r="G31" s="29"/>
    </row>
    <row r="32" spans="1:7" ht="15" customHeight="1" x14ac:dyDescent="0.25">
      <c r="A32" s="21" t="s">
        <v>19</v>
      </c>
      <c r="B32" s="101" t="s">
        <v>28</v>
      </c>
      <c r="C32" s="101"/>
      <c r="D32" s="101"/>
      <c r="E32" s="101"/>
      <c r="F32" s="101"/>
      <c r="G32" s="27"/>
    </row>
    <row r="33" spans="1:7" x14ac:dyDescent="0.25">
      <c r="A33" s="21"/>
      <c r="B33" s="26"/>
      <c r="C33" s="26"/>
      <c r="D33" s="26"/>
      <c r="E33" s="26"/>
      <c r="F33" s="26"/>
      <c r="G33" s="29"/>
    </row>
    <row r="34" spans="1:7" ht="15" customHeight="1" x14ac:dyDescent="0.25">
      <c r="A34" s="21" t="s">
        <v>29</v>
      </c>
      <c r="B34" s="101" t="s">
        <v>140</v>
      </c>
      <c r="C34" s="101"/>
      <c r="D34" s="101"/>
      <c r="E34" s="101"/>
      <c r="F34" s="101"/>
      <c r="G34" s="27"/>
    </row>
    <row r="35" spans="1:7" x14ac:dyDescent="0.25">
      <c r="A35" s="21"/>
      <c r="B35" s="101"/>
      <c r="C35" s="101"/>
      <c r="D35" s="101"/>
      <c r="E35" s="101"/>
      <c r="F35" s="101"/>
      <c r="G35" s="31"/>
    </row>
    <row r="36" spans="1:7" x14ac:dyDescent="0.25">
      <c r="A36" s="21"/>
      <c r="B36" s="101"/>
      <c r="C36" s="101"/>
      <c r="D36" s="101"/>
      <c r="E36" s="101"/>
      <c r="F36" s="101"/>
      <c r="G36" s="29"/>
    </row>
    <row r="37" spans="1:7" x14ac:dyDescent="0.25">
      <c r="A37" s="21"/>
      <c r="B37" s="101"/>
      <c r="C37" s="101"/>
      <c r="D37" s="101"/>
      <c r="E37" s="101"/>
      <c r="F37" s="101"/>
      <c r="G37" s="29"/>
    </row>
    <row r="38" spans="1:7" x14ac:dyDescent="0.25">
      <c r="A38" s="21"/>
      <c r="B38" s="101"/>
      <c r="C38" s="101"/>
      <c r="D38" s="101"/>
      <c r="E38" s="101"/>
      <c r="F38" s="101"/>
      <c r="G38" s="29"/>
    </row>
    <row r="39" spans="1:7" ht="15" customHeight="1" x14ac:dyDescent="0.25">
      <c r="A39" s="21" t="s">
        <v>30</v>
      </c>
      <c r="B39" s="101" t="s">
        <v>31</v>
      </c>
      <c r="C39" s="101"/>
      <c r="D39" s="101"/>
      <c r="E39" s="101"/>
      <c r="F39" s="101"/>
      <c r="G39" s="32"/>
    </row>
    <row r="40" spans="1:7" x14ac:dyDescent="0.25">
      <c r="A40" s="21"/>
      <c r="B40" s="101"/>
      <c r="C40" s="101"/>
      <c r="D40" s="101"/>
      <c r="E40" s="101"/>
      <c r="F40" s="101"/>
      <c r="G40" s="33"/>
    </row>
    <row r="41" spans="1:7" ht="15" customHeight="1" x14ac:dyDescent="0.25">
      <c r="A41" s="21" t="s">
        <v>32</v>
      </c>
      <c r="B41" s="100" t="s">
        <v>33</v>
      </c>
      <c r="C41" s="101"/>
      <c r="D41" s="101"/>
      <c r="E41" s="101"/>
      <c r="F41" s="101"/>
      <c r="G41" s="34">
        <f>ROUND(G16+G21+G24+G26+G29+G32+G34+G39,0)</f>
        <v>0</v>
      </c>
    </row>
    <row r="42" spans="1:7" x14ac:dyDescent="0.25">
      <c r="A42" s="21"/>
      <c r="B42" s="98"/>
      <c r="C42" s="98"/>
      <c r="D42" s="98"/>
      <c r="E42" s="98"/>
      <c r="F42" s="98"/>
      <c r="G42" s="36"/>
    </row>
    <row r="43" spans="1:7" ht="15" customHeight="1" x14ac:dyDescent="0.25">
      <c r="A43" s="21" t="s">
        <v>34</v>
      </c>
      <c r="B43" s="100" t="s">
        <v>35</v>
      </c>
      <c r="C43" s="101"/>
      <c r="D43" s="101"/>
      <c r="E43" s="101"/>
      <c r="F43" s="101"/>
      <c r="G43" s="37">
        <f>ROUND(G41/12,0)</f>
        <v>0</v>
      </c>
    </row>
    <row r="44" spans="1:7" x14ac:dyDescent="0.25">
      <c r="A44" s="21"/>
      <c r="B44" s="25"/>
      <c r="C44" s="26"/>
      <c r="D44" s="26"/>
      <c r="E44" s="26"/>
      <c r="F44" s="26"/>
      <c r="G44" s="38"/>
    </row>
    <row r="45" spans="1:7" x14ac:dyDescent="0.25">
      <c r="A45" s="99" t="s">
        <v>36</v>
      </c>
      <c r="B45" s="99"/>
      <c r="C45" s="99"/>
      <c r="D45" s="99"/>
      <c r="E45" s="99"/>
      <c r="F45" s="99"/>
      <c r="G45" s="99"/>
    </row>
    <row r="46" spans="1:7" ht="15" customHeight="1" x14ac:dyDescent="0.25">
      <c r="A46" s="100" t="s">
        <v>37</v>
      </c>
      <c r="B46" s="100"/>
      <c r="C46" s="100"/>
      <c r="D46" s="100"/>
      <c r="E46" s="100"/>
      <c r="F46" s="100"/>
      <c r="G46" s="100"/>
    </row>
    <row r="47" spans="1:7" x14ac:dyDescent="0.25">
      <c r="A47" s="100"/>
      <c r="B47" s="100"/>
      <c r="C47" s="100"/>
      <c r="D47" s="100"/>
      <c r="E47" s="100"/>
      <c r="F47" s="100"/>
      <c r="G47" s="100"/>
    </row>
    <row r="48" spans="1:7" x14ac:dyDescent="0.25">
      <c r="A48" s="25"/>
      <c r="B48" s="25"/>
      <c r="C48" s="25"/>
      <c r="D48" s="25"/>
      <c r="E48" s="25"/>
      <c r="F48" s="25"/>
      <c r="G48" s="39"/>
    </row>
    <row r="49" spans="1:7" ht="15" customHeight="1" x14ac:dyDescent="0.25">
      <c r="A49" s="21" t="s">
        <v>38</v>
      </c>
      <c r="B49" s="101" t="s">
        <v>39</v>
      </c>
      <c r="C49" s="101"/>
      <c r="D49" s="101"/>
      <c r="E49" s="40"/>
      <c r="F49" s="26"/>
      <c r="G49" s="34">
        <f>E49*480</f>
        <v>0</v>
      </c>
    </row>
    <row r="50" spans="1:7" ht="15" customHeight="1" x14ac:dyDescent="0.25">
      <c r="A50" s="21"/>
      <c r="B50" s="101" t="s">
        <v>40</v>
      </c>
      <c r="C50" s="101"/>
      <c r="D50" s="101"/>
      <c r="E50" s="101"/>
      <c r="F50" s="101"/>
      <c r="G50" s="38"/>
    </row>
    <row r="51" spans="1:7" x14ac:dyDescent="0.25">
      <c r="A51" s="21"/>
      <c r="B51" s="101"/>
      <c r="C51" s="101"/>
      <c r="D51" s="101"/>
      <c r="E51" s="101"/>
      <c r="F51" s="101"/>
      <c r="G51" s="38"/>
    </row>
    <row r="52" spans="1:7" x14ac:dyDescent="0.25">
      <c r="A52" s="21"/>
      <c r="B52" s="101"/>
      <c r="C52" s="101"/>
      <c r="D52" s="101"/>
      <c r="E52" s="101"/>
      <c r="F52" s="101"/>
      <c r="G52" s="24"/>
    </row>
    <row r="53" spans="1:7" ht="15" customHeight="1" x14ac:dyDescent="0.25">
      <c r="A53" s="21" t="s">
        <v>41</v>
      </c>
      <c r="B53" s="101" t="s">
        <v>42</v>
      </c>
      <c r="C53" s="102"/>
      <c r="D53" s="102"/>
      <c r="E53" s="102"/>
      <c r="F53" s="102"/>
      <c r="G53" s="32"/>
    </row>
    <row r="54" spans="1:7" ht="15" customHeight="1" x14ac:dyDescent="0.25">
      <c r="A54" s="21"/>
      <c r="B54" s="98" t="s">
        <v>43</v>
      </c>
      <c r="C54" s="98"/>
      <c r="D54" s="98"/>
      <c r="E54" s="98"/>
      <c r="F54" s="98"/>
      <c r="G54" s="38"/>
    </row>
    <row r="55" spans="1:7" x14ac:dyDescent="0.25">
      <c r="A55" s="21"/>
      <c r="B55" s="98"/>
      <c r="C55" s="98"/>
      <c r="D55" s="98"/>
      <c r="E55" s="98"/>
      <c r="F55" s="98"/>
      <c r="G55" s="38"/>
    </row>
    <row r="56" spans="1:7" x14ac:dyDescent="0.25">
      <c r="A56" s="21"/>
      <c r="B56" s="98"/>
      <c r="C56" s="98"/>
      <c r="D56" s="98"/>
      <c r="E56" s="98"/>
      <c r="F56" s="98"/>
      <c r="G56" s="24"/>
    </row>
    <row r="57" spans="1:7" ht="15" customHeight="1" x14ac:dyDescent="0.25">
      <c r="A57" s="21" t="s">
        <v>44</v>
      </c>
      <c r="B57" s="101" t="s">
        <v>45</v>
      </c>
      <c r="C57" s="101"/>
      <c r="D57" s="101"/>
      <c r="E57" s="101"/>
      <c r="F57" s="101"/>
      <c r="G57" s="32"/>
    </row>
    <row r="58" spans="1:7" ht="15" customHeight="1" x14ac:dyDescent="0.25">
      <c r="A58" s="21"/>
      <c r="B58" s="98" t="s">
        <v>46</v>
      </c>
      <c r="C58" s="98"/>
      <c r="D58" s="98"/>
      <c r="E58" s="98"/>
      <c r="F58" s="98"/>
      <c r="G58" s="38"/>
    </row>
    <row r="59" spans="1:7" x14ac:dyDescent="0.25">
      <c r="A59" s="21"/>
      <c r="B59" s="98"/>
      <c r="C59" s="98"/>
      <c r="D59" s="98"/>
      <c r="E59" s="98"/>
      <c r="F59" s="98"/>
      <c r="G59" s="38"/>
    </row>
    <row r="60" spans="1:7" x14ac:dyDescent="0.25">
      <c r="A60" s="21"/>
      <c r="B60" s="98"/>
      <c r="C60" s="98"/>
      <c r="D60" s="98"/>
      <c r="E60" s="98"/>
      <c r="F60" s="98"/>
      <c r="G60" s="38"/>
    </row>
    <row r="61" spans="1:7" x14ac:dyDescent="0.25">
      <c r="A61" s="21"/>
      <c r="B61" s="98"/>
      <c r="C61" s="98"/>
      <c r="D61" s="98"/>
      <c r="E61" s="98"/>
      <c r="F61" s="98"/>
      <c r="G61" s="38"/>
    </row>
    <row r="62" spans="1:7" x14ac:dyDescent="0.25">
      <c r="A62" s="21"/>
      <c r="B62" s="98"/>
      <c r="C62" s="98"/>
      <c r="D62" s="98"/>
      <c r="E62" s="98"/>
      <c r="F62" s="98"/>
      <c r="G62" s="38"/>
    </row>
    <row r="63" spans="1:7" x14ac:dyDescent="0.25">
      <c r="A63" s="21"/>
      <c r="B63" s="98"/>
      <c r="C63" s="98"/>
      <c r="D63" s="98"/>
      <c r="E63" s="98"/>
      <c r="F63" s="98"/>
      <c r="G63" s="24"/>
    </row>
    <row r="64" spans="1:7" ht="15" customHeight="1" x14ac:dyDescent="0.25">
      <c r="A64" s="21" t="s">
        <v>47</v>
      </c>
      <c r="B64" s="101" t="s">
        <v>48</v>
      </c>
      <c r="C64" s="101"/>
      <c r="D64" s="101"/>
      <c r="E64" s="101"/>
      <c r="F64" s="101"/>
      <c r="G64" s="41"/>
    </row>
    <row r="65" spans="1:7" x14ac:dyDescent="0.25">
      <c r="B65" s="101"/>
      <c r="C65" s="101"/>
      <c r="D65" s="101"/>
      <c r="E65" s="101"/>
      <c r="F65" s="101"/>
      <c r="G65" s="24"/>
    </row>
    <row r="66" spans="1:7" ht="15" customHeight="1" x14ac:dyDescent="0.25">
      <c r="B66" s="98" t="s">
        <v>49</v>
      </c>
      <c r="C66" s="98"/>
      <c r="D66" s="98"/>
      <c r="E66" s="98"/>
      <c r="F66" s="98"/>
      <c r="G66" s="24"/>
    </row>
    <row r="67" spans="1:7" x14ac:dyDescent="0.25">
      <c r="B67" s="98"/>
      <c r="C67" s="98"/>
      <c r="D67" s="98"/>
      <c r="E67" s="98"/>
      <c r="F67" s="98"/>
      <c r="G67" s="24"/>
    </row>
    <row r="68" spans="1:7" x14ac:dyDescent="0.25">
      <c r="A68" s="21"/>
      <c r="B68" s="98"/>
      <c r="C68" s="98"/>
      <c r="D68" s="98"/>
      <c r="E68" s="98"/>
      <c r="F68" s="98"/>
      <c r="G68" s="24"/>
    </row>
    <row r="69" spans="1:7" ht="15" customHeight="1" x14ac:dyDescent="0.25">
      <c r="A69" s="21"/>
      <c r="B69" s="101" t="s">
        <v>50</v>
      </c>
      <c r="C69" s="101"/>
      <c r="D69" s="101"/>
      <c r="E69" s="101"/>
      <c r="F69" s="101"/>
      <c r="G69" s="32"/>
    </row>
    <row r="70" spans="1:7" ht="15" customHeight="1" x14ac:dyDescent="0.25">
      <c r="A70" s="21"/>
      <c r="B70" s="98" t="s">
        <v>141</v>
      </c>
      <c r="C70" s="98"/>
      <c r="D70" s="98"/>
      <c r="E70" s="98"/>
      <c r="F70" s="98"/>
      <c r="G70" s="38"/>
    </row>
    <row r="71" spans="1:7" x14ac:dyDescent="0.25">
      <c r="A71" s="21"/>
      <c r="B71" s="98"/>
      <c r="C71" s="98"/>
      <c r="D71" s="98"/>
      <c r="E71" s="98"/>
      <c r="F71" s="98"/>
      <c r="G71" s="38"/>
    </row>
    <row r="72" spans="1:7" x14ac:dyDescent="0.25">
      <c r="A72" s="21"/>
      <c r="B72" s="98"/>
      <c r="C72" s="98"/>
      <c r="D72" s="98"/>
      <c r="E72" s="98"/>
      <c r="F72" s="98"/>
      <c r="G72" s="38"/>
    </row>
    <row r="73" spans="1:7" x14ac:dyDescent="0.25">
      <c r="A73" s="21"/>
      <c r="B73" s="98"/>
      <c r="C73" s="98"/>
      <c r="D73" s="98"/>
      <c r="E73" s="98"/>
      <c r="F73" s="98"/>
      <c r="G73" s="38"/>
    </row>
    <row r="74" spans="1:7" x14ac:dyDescent="0.25">
      <c r="A74" s="21"/>
      <c r="B74" s="98"/>
      <c r="C74" s="98"/>
      <c r="D74" s="98"/>
      <c r="E74" s="98"/>
      <c r="F74" s="98"/>
      <c r="G74" s="38"/>
    </row>
    <row r="75" spans="1:7" x14ac:dyDescent="0.25">
      <c r="A75" s="21"/>
      <c r="B75" s="98"/>
      <c r="C75" s="98"/>
      <c r="D75" s="98"/>
      <c r="E75" s="98"/>
      <c r="F75" s="98"/>
      <c r="G75" s="24"/>
    </row>
    <row r="76" spans="1:7" ht="15" customHeight="1" x14ac:dyDescent="0.25">
      <c r="A76" s="21"/>
      <c r="B76" s="101" t="s">
        <v>51</v>
      </c>
      <c r="C76" s="101"/>
      <c r="D76" s="101"/>
      <c r="E76" s="101"/>
      <c r="F76" s="101"/>
      <c r="G76" s="32"/>
    </row>
    <row r="77" spans="1:7" ht="15" customHeight="1" x14ac:dyDescent="0.25">
      <c r="A77" s="21"/>
      <c r="B77" s="98" t="s">
        <v>52</v>
      </c>
      <c r="C77" s="98"/>
      <c r="D77" s="98"/>
      <c r="E77" s="98"/>
      <c r="F77" s="98"/>
      <c r="G77" s="38"/>
    </row>
    <row r="78" spans="1:7" x14ac:dyDescent="0.25">
      <c r="A78" s="21"/>
      <c r="B78" s="98"/>
      <c r="C78" s="98"/>
      <c r="D78" s="98"/>
      <c r="E78" s="98"/>
      <c r="F78" s="98"/>
      <c r="G78" s="38"/>
    </row>
    <row r="79" spans="1:7" x14ac:dyDescent="0.25">
      <c r="A79" s="21"/>
      <c r="B79" s="98"/>
      <c r="C79" s="98"/>
      <c r="D79" s="98"/>
      <c r="E79" s="98"/>
      <c r="F79" s="98"/>
      <c r="G79" s="24"/>
    </row>
    <row r="80" spans="1:7" x14ac:dyDescent="0.25">
      <c r="A80" s="21" t="s">
        <v>53</v>
      </c>
      <c r="B80" s="21" t="s">
        <v>54</v>
      </c>
      <c r="C80" s="35"/>
      <c r="D80" s="35"/>
      <c r="E80" s="35"/>
      <c r="F80" s="35"/>
      <c r="G80" s="34">
        <f>ROUND(G69+G76,0)</f>
        <v>0</v>
      </c>
    </row>
    <row r="81" spans="1:7" x14ac:dyDescent="0.25">
      <c r="A81" s="21"/>
      <c r="B81" s="42"/>
      <c r="C81" s="35"/>
      <c r="D81" s="35"/>
      <c r="E81" s="35"/>
      <c r="F81" s="35"/>
      <c r="G81" s="24"/>
    </row>
    <row r="82" spans="1:7" x14ac:dyDescent="0.25">
      <c r="A82" s="21" t="s">
        <v>55</v>
      </c>
      <c r="B82" s="21" t="s">
        <v>56</v>
      </c>
      <c r="C82" s="35"/>
      <c r="D82" s="35"/>
      <c r="E82" s="35"/>
      <c r="F82" s="35"/>
      <c r="G82" s="34">
        <f>ROUND(G41*0.03,0)</f>
        <v>0</v>
      </c>
    </row>
    <row r="83" spans="1:7" x14ac:dyDescent="0.25">
      <c r="A83" s="21"/>
      <c r="B83" s="42"/>
      <c r="C83" s="35"/>
      <c r="D83" s="35"/>
      <c r="E83" s="35"/>
      <c r="F83" s="35"/>
      <c r="G83" s="24"/>
    </row>
    <row r="84" spans="1:7" x14ac:dyDescent="0.25">
      <c r="A84" s="21" t="s">
        <v>57</v>
      </c>
      <c r="B84" s="21" t="s">
        <v>58</v>
      </c>
      <c r="C84" s="35"/>
      <c r="D84" s="35"/>
      <c r="E84" s="35"/>
      <c r="F84" s="35"/>
      <c r="G84" s="34">
        <f>IF(G80&gt;G82,G80-G82,0)</f>
        <v>0</v>
      </c>
    </row>
    <row r="85" spans="1:7" ht="15" customHeight="1" x14ac:dyDescent="0.25">
      <c r="A85" s="21"/>
      <c r="B85" s="98" t="s">
        <v>59</v>
      </c>
      <c r="C85" s="101"/>
      <c r="D85" s="101"/>
      <c r="E85" s="101"/>
      <c r="F85" s="101"/>
      <c r="G85" s="38"/>
    </row>
    <row r="86" spans="1:7" x14ac:dyDescent="0.25">
      <c r="A86" s="21"/>
      <c r="B86" s="98"/>
      <c r="C86" s="101"/>
      <c r="D86" s="101"/>
      <c r="E86" s="101"/>
      <c r="F86" s="101"/>
      <c r="G86" s="38"/>
    </row>
    <row r="87" spans="1:7" x14ac:dyDescent="0.25">
      <c r="A87" s="21"/>
      <c r="B87" s="101"/>
      <c r="C87" s="101"/>
      <c r="D87" s="101"/>
      <c r="E87" s="101"/>
      <c r="F87" s="101"/>
      <c r="G87" s="38"/>
    </row>
    <row r="88" spans="1:7" x14ac:dyDescent="0.25">
      <c r="A88" s="21"/>
      <c r="B88" s="101"/>
      <c r="C88" s="101"/>
      <c r="D88" s="101"/>
      <c r="E88" s="101"/>
      <c r="F88" s="101"/>
      <c r="G88" s="24"/>
    </row>
    <row r="89" spans="1:7" x14ac:dyDescent="0.25">
      <c r="A89" s="21"/>
      <c r="B89" s="43"/>
      <c r="C89" s="35"/>
      <c r="D89" s="35"/>
      <c r="E89" s="35"/>
      <c r="F89" s="35"/>
      <c r="G89" s="38"/>
    </row>
    <row r="90" spans="1:7" x14ac:dyDescent="0.25">
      <c r="A90" s="99" t="s">
        <v>60</v>
      </c>
      <c r="B90" s="99"/>
      <c r="C90" s="99"/>
      <c r="D90" s="99"/>
      <c r="E90" s="99"/>
      <c r="F90" s="99"/>
      <c r="G90" s="99"/>
    </row>
    <row r="91" spans="1:7" x14ac:dyDescent="0.25">
      <c r="G91" s="24"/>
    </row>
    <row r="92" spans="1:7" x14ac:dyDescent="0.25">
      <c r="A92" s="21" t="s">
        <v>61</v>
      </c>
      <c r="B92" s="21" t="s">
        <v>62</v>
      </c>
      <c r="C92" s="44"/>
      <c r="D92" s="44"/>
      <c r="E92" s="44"/>
      <c r="F92" s="44"/>
      <c r="G92" s="37">
        <f>G41</f>
        <v>0</v>
      </c>
    </row>
    <row r="93" spans="1:7" x14ac:dyDescent="0.25">
      <c r="A93" s="21"/>
      <c r="B93" s="21"/>
      <c r="C93" s="44"/>
      <c r="D93" s="44"/>
      <c r="E93" s="44"/>
      <c r="F93" s="44"/>
      <c r="G93" s="33"/>
    </row>
    <row r="94" spans="1:7" x14ac:dyDescent="0.25">
      <c r="A94" s="21" t="s">
        <v>63</v>
      </c>
      <c r="B94" s="21" t="s">
        <v>64</v>
      </c>
      <c r="C94" s="35"/>
      <c r="D94" s="35"/>
      <c r="E94" s="35"/>
      <c r="F94" s="35"/>
      <c r="G94" s="45">
        <f>SUM(G49,G53,G57,G84)</f>
        <v>0</v>
      </c>
    </row>
    <row r="95" spans="1:7" x14ac:dyDescent="0.25">
      <c r="A95" s="21"/>
      <c r="B95" s="21"/>
      <c r="C95" s="44"/>
      <c r="D95" s="44"/>
      <c r="E95" s="44"/>
      <c r="F95" s="44"/>
      <c r="G95" s="33"/>
    </row>
    <row r="96" spans="1:7" ht="15" customHeight="1" x14ac:dyDescent="0.25">
      <c r="A96" s="21" t="s">
        <v>65</v>
      </c>
      <c r="B96" s="100" t="s">
        <v>66</v>
      </c>
      <c r="C96" s="100"/>
      <c r="D96" s="100"/>
      <c r="E96" s="100"/>
      <c r="F96" s="100"/>
      <c r="G96" s="34">
        <f>IF(G92-G94&lt;0,0,G92-G94)</f>
        <v>0</v>
      </c>
    </row>
    <row r="97" spans="1:7" ht="15" customHeight="1" x14ac:dyDescent="0.25">
      <c r="B97" s="101" t="s">
        <v>67</v>
      </c>
      <c r="C97" s="101"/>
      <c r="D97" s="101"/>
      <c r="E97" s="101"/>
      <c r="F97" s="101"/>
      <c r="G97" s="24"/>
    </row>
    <row r="98" spans="1:7" x14ac:dyDescent="0.25">
      <c r="B98" s="26"/>
      <c r="C98" s="26"/>
      <c r="D98" s="26"/>
      <c r="E98" s="26"/>
      <c r="F98" s="26"/>
      <c r="G98" s="24"/>
    </row>
    <row r="99" spans="1:7" ht="15" customHeight="1" x14ac:dyDescent="0.25">
      <c r="A99" s="21" t="s">
        <v>68</v>
      </c>
      <c r="B99" s="101" t="s">
        <v>69</v>
      </c>
      <c r="C99" s="101"/>
      <c r="D99" s="101"/>
      <c r="E99" s="101"/>
      <c r="F99" s="101"/>
      <c r="G99" s="34">
        <f>ROUND(G96/12,0)</f>
        <v>0</v>
      </c>
    </row>
    <row r="100" spans="1:7" x14ac:dyDescent="0.25">
      <c r="A100" s="99" t="s">
        <v>70</v>
      </c>
      <c r="B100" s="99"/>
      <c r="C100" s="99"/>
      <c r="D100" s="99"/>
      <c r="E100" s="99"/>
      <c r="F100" s="99"/>
      <c r="G100" s="99"/>
    </row>
    <row r="101" spans="1:7" x14ac:dyDescent="0.25">
      <c r="G101" s="24"/>
    </row>
    <row r="102" spans="1:7" x14ac:dyDescent="0.25">
      <c r="A102" s="21" t="s">
        <v>71</v>
      </c>
      <c r="B102" s="2" t="s">
        <v>72</v>
      </c>
      <c r="C102" s="2"/>
      <c r="D102" s="2"/>
      <c r="E102" s="2"/>
      <c r="F102" s="2"/>
      <c r="G102" s="46"/>
    </row>
    <row r="103" spans="1:7" x14ac:dyDescent="0.25">
      <c r="A103" s="14"/>
      <c r="B103" s="2"/>
      <c r="C103" s="2"/>
      <c r="D103" s="2"/>
      <c r="E103" s="2"/>
      <c r="F103" s="2"/>
      <c r="G103" s="47"/>
    </row>
    <row r="104" spans="1:7" x14ac:dyDescent="0.25">
      <c r="A104" s="21" t="s">
        <v>73</v>
      </c>
      <c r="B104" s="2" t="s">
        <v>74</v>
      </c>
      <c r="C104" s="2"/>
      <c r="D104" s="2"/>
      <c r="E104" s="2"/>
      <c r="F104" s="2"/>
      <c r="G104" s="48"/>
    </row>
    <row r="105" spans="1:7" x14ac:dyDescent="0.25">
      <c r="A105" s="21"/>
      <c r="B105" s="2"/>
      <c r="C105" s="2"/>
      <c r="D105" s="2"/>
      <c r="E105" s="2"/>
      <c r="F105" s="2"/>
      <c r="G105" s="49"/>
    </row>
    <row r="106" spans="1:7" x14ac:dyDescent="0.25">
      <c r="A106" s="21" t="s">
        <v>75</v>
      </c>
      <c r="B106" s="2" t="s">
        <v>76</v>
      </c>
      <c r="C106" s="2"/>
      <c r="D106" s="2"/>
      <c r="E106" s="2"/>
      <c r="F106" s="2"/>
      <c r="G106" s="48"/>
    </row>
    <row r="107" spans="1:7" x14ac:dyDescent="0.25">
      <c r="A107" s="14"/>
      <c r="B107" s="2"/>
      <c r="C107" s="2"/>
      <c r="D107" s="2"/>
      <c r="E107" s="2"/>
      <c r="F107" s="2"/>
      <c r="G107" s="50"/>
    </row>
    <row r="108" spans="1:7" x14ac:dyDescent="0.25">
      <c r="A108" s="21" t="s">
        <v>77</v>
      </c>
      <c r="B108" s="2" t="s">
        <v>78</v>
      </c>
      <c r="C108" s="2"/>
      <c r="D108" s="2"/>
      <c r="E108" s="2"/>
      <c r="F108" s="2"/>
      <c r="G108" s="48"/>
    </row>
    <row r="109" spans="1:7" x14ac:dyDescent="0.25">
      <c r="A109" s="14"/>
      <c r="B109" s="2"/>
      <c r="C109" s="2"/>
      <c r="D109" s="2"/>
      <c r="E109" s="2"/>
      <c r="F109" s="2"/>
      <c r="G109" s="50"/>
    </row>
    <row r="110" spans="1:7" x14ac:dyDescent="0.25">
      <c r="A110" s="21" t="s">
        <v>79</v>
      </c>
      <c r="B110" s="2" t="s">
        <v>80</v>
      </c>
      <c r="C110" s="2"/>
      <c r="D110" s="2"/>
      <c r="E110" s="2"/>
      <c r="F110" s="2"/>
      <c r="G110" s="18">
        <f>G106+G108</f>
        <v>0</v>
      </c>
    </row>
    <row r="111" spans="1:7" x14ac:dyDescent="0.25">
      <c r="A111" s="2"/>
      <c r="B111" s="51" t="s">
        <v>81</v>
      </c>
      <c r="C111" s="2"/>
      <c r="D111" s="2"/>
      <c r="E111" s="2"/>
      <c r="F111" s="2"/>
      <c r="G111" s="50"/>
    </row>
    <row r="112" spans="1:7" x14ac:dyDescent="0.25">
      <c r="A112" s="2"/>
      <c r="B112" s="2"/>
      <c r="C112" s="2"/>
      <c r="D112" s="2"/>
      <c r="E112" s="2"/>
      <c r="F112" s="2"/>
      <c r="G112" s="50"/>
    </row>
    <row r="113" spans="1:7" x14ac:dyDescent="0.25">
      <c r="A113" s="21" t="s">
        <v>82</v>
      </c>
      <c r="B113" s="2" t="s">
        <v>83</v>
      </c>
      <c r="C113" s="2"/>
      <c r="D113" s="2"/>
      <c r="E113" s="2"/>
      <c r="F113" s="2"/>
      <c r="G113" s="52" t="str">
        <f>IF(AND(G110=0,G106=0),"",IF(G110&lt;=G104,"YES","NO"))</f>
        <v/>
      </c>
    </row>
    <row r="114" spans="1:7" x14ac:dyDescent="0.25">
      <c r="A114" s="2"/>
      <c r="B114" s="53"/>
      <c r="C114" s="53"/>
      <c r="D114" s="53"/>
      <c r="E114" s="53"/>
      <c r="F114" s="53"/>
      <c r="G114" s="50"/>
    </row>
    <row r="115" spans="1:7" x14ac:dyDescent="0.25">
      <c r="A115" s="2"/>
      <c r="B115" s="51" t="s">
        <v>84</v>
      </c>
      <c r="C115" s="2"/>
      <c r="D115" s="2"/>
      <c r="E115" s="2"/>
      <c r="F115" s="2"/>
      <c r="G115" s="50"/>
    </row>
    <row r="116" spans="1:7" x14ac:dyDescent="0.25">
      <c r="A116" s="2"/>
      <c r="B116" s="51" t="s">
        <v>85</v>
      </c>
      <c r="C116" s="2"/>
      <c r="D116" s="2"/>
      <c r="E116" s="2"/>
      <c r="F116" s="2"/>
      <c r="G116" s="50"/>
    </row>
    <row r="117" spans="1:7" x14ac:dyDescent="0.25">
      <c r="A117" s="99" t="s">
        <v>86</v>
      </c>
      <c r="B117" s="99"/>
      <c r="C117" s="99"/>
      <c r="D117" s="99"/>
      <c r="E117" s="99"/>
      <c r="F117" s="99"/>
      <c r="G117" s="99"/>
    </row>
    <row r="118" spans="1:7" x14ac:dyDescent="0.25">
      <c r="A118" s="54"/>
      <c r="B118" s="54"/>
      <c r="C118" s="54"/>
      <c r="D118" s="54"/>
      <c r="E118" s="54"/>
      <c r="F118" s="54"/>
      <c r="G118" s="54"/>
    </row>
    <row r="119" spans="1:7" x14ac:dyDescent="0.25">
      <c r="A119" s="21" t="s">
        <v>87</v>
      </c>
      <c r="B119" s="94" t="s">
        <v>88</v>
      </c>
      <c r="C119" s="94"/>
      <c r="D119" s="94"/>
      <c r="E119" s="94"/>
      <c r="F119" s="94"/>
      <c r="G119" s="55"/>
    </row>
    <row r="120" spans="1:7" x14ac:dyDescent="0.25">
      <c r="A120" s="54"/>
      <c r="B120" s="56"/>
      <c r="C120" s="56"/>
      <c r="D120" s="56"/>
      <c r="E120" s="56"/>
      <c r="F120" s="56"/>
      <c r="G120" s="56"/>
    </row>
    <row r="121" spans="1:7" x14ac:dyDescent="0.25">
      <c r="A121" s="21" t="s">
        <v>89</v>
      </c>
      <c r="B121" s="94" t="s">
        <v>90</v>
      </c>
      <c r="C121" s="94"/>
      <c r="D121" s="94"/>
      <c r="E121" s="94"/>
      <c r="F121" s="94"/>
      <c r="G121" s="55"/>
    </row>
    <row r="122" spans="1:7" x14ac:dyDescent="0.25">
      <c r="A122" s="54"/>
      <c r="B122" s="56"/>
      <c r="C122" s="56"/>
      <c r="D122" s="56"/>
      <c r="E122" s="56"/>
      <c r="F122" s="56"/>
      <c r="G122" s="56"/>
    </row>
    <row r="123" spans="1:7" x14ac:dyDescent="0.25">
      <c r="A123" s="71" t="s">
        <v>91</v>
      </c>
      <c r="B123" s="105" t="s">
        <v>92</v>
      </c>
      <c r="C123" s="105"/>
      <c r="D123" s="105"/>
      <c r="E123" s="105"/>
      <c r="F123" s="105"/>
      <c r="G123" s="81"/>
    </row>
    <row r="124" spans="1:7" x14ac:dyDescent="0.25">
      <c r="A124" s="54"/>
      <c r="B124" s="56"/>
      <c r="C124" s="56"/>
      <c r="D124" s="56"/>
      <c r="E124" s="56"/>
      <c r="F124" s="56"/>
      <c r="G124" s="56"/>
    </row>
    <row r="125" spans="1:7" x14ac:dyDescent="0.25">
      <c r="A125" s="21" t="s">
        <v>93</v>
      </c>
      <c r="B125" s="94" t="s">
        <v>94</v>
      </c>
      <c r="C125" s="94"/>
      <c r="D125" s="94"/>
      <c r="E125" s="94"/>
      <c r="F125" s="94"/>
      <c r="G125" s="58" t="str">
        <f>IF(G123&gt;=G41,"yes","no")</f>
        <v>yes</v>
      </c>
    </row>
    <row r="126" spans="1:7" x14ac:dyDescent="0.25">
      <c r="A126" s="54"/>
      <c r="B126" s="106" t="s">
        <v>95</v>
      </c>
      <c r="C126" s="106"/>
      <c r="D126" s="106"/>
      <c r="E126" s="106"/>
      <c r="F126" s="106"/>
      <c r="G126" s="54"/>
    </row>
    <row r="127" spans="1:7" x14ac:dyDescent="0.25">
      <c r="A127" s="54"/>
      <c r="B127" s="106" t="s">
        <v>142</v>
      </c>
      <c r="C127" s="106"/>
      <c r="D127" s="106"/>
      <c r="E127" s="106"/>
      <c r="F127" s="106"/>
      <c r="G127" s="54"/>
    </row>
    <row r="128" spans="1:7" x14ac:dyDescent="0.25">
      <c r="A128" s="54"/>
      <c r="B128" s="43"/>
      <c r="C128" s="43"/>
      <c r="D128" s="43"/>
      <c r="E128" s="43"/>
      <c r="F128" s="43"/>
      <c r="G128" s="54"/>
    </row>
    <row r="129" spans="1:7" x14ac:dyDescent="0.25">
      <c r="A129" s="54"/>
      <c r="B129" s="106" t="s">
        <v>96</v>
      </c>
      <c r="C129" s="106"/>
      <c r="D129" s="106"/>
      <c r="E129" s="106"/>
      <c r="F129" s="106"/>
      <c r="G129" s="54"/>
    </row>
    <row r="130" spans="1:7" x14ac:dyDescent="0.25">
      <c r="A130" s="54"/>
      <c r="B130" s="106" t="s">
        <v>97</v>
      </c>
      <c r="C130" s="106"/>
      <c r="D130" s="106"/>
      <c r="E130" s="106"/>
      <c r="F130" s="106"/>
      <c r="G130" s="54"/>
    </row>
    <row r="131" spans="1:7" x14ac:dyDescent="0.25">
      <c r="A131" s="99" t="s">
        <v>98</v>
      </c>
      <c r="B131" s="99"/>
      <c r="C131" s="99"/>
      <c r="D131" s="99"/>
      <c r="E131" s="99"/>
      <c r="F131" s="99"/>
      <c r="G131" s="99"/>
    </row>
    <row r="132" spans="1:7" x14ac:dyDescent="0.25">
      <c r="G132" s="24"/>
    </row>
    <row r="133" spans="1:7" x14ac:dyDescent="0.25">
      <c r="A133" s="19" t="s">
        <v>99</v>
      </c>
      <c r="B133" s="19" t="s">
        <v>100</v>
      </c>
      <c r="G133" s="24"/>
    </row>
    <row r="134" spans="1:7" x14ac:dyDescent="0.25">
      <c r="B134" s="21" t="s">
        <v>101</v>
      </c>
      <c r="G134" s="34">
        <f>ROUND(G99*0.3,0)</f>
        <v>0</v>
      </c>
    </row>
    <row r="135" spans="1:7" x14ac:dyDescent="0.25">
      <c r="G135" s="24"/>
    </row>
    <row r="136" spans="1:7" x14ac:dyDescent="0.25">
      <c r="B136" s="21" t="s">
        <v>102</v>
      </c>
      <c r="G136" s="34">
        <f>ROUND(G43*0.1,0)</f>
        <v>0</v>
      </c>
    </row>
    <row r="137" spans="1:7" x14ac:dyDescent="0.25">
      <c r="G137" s="24"/>
    </row>
    <row r="138" spans="1:7" x14ac:dyDescent="0.25">
      <c r="A138" s="21" t="s">
        <v>103</v>
      </c>
      <c r="B138" s="21" t="s">
        <v>104</v>
      </c>
      <c r="D138" s="44"/>
      <c r="E138" s="44"/>
      <c r="F138" s="44"/>
      <c r="G138" s="34">
        <f>MAX(G134, G136)</f>
        <v>0</v>
      </c>
    </row>
    <row r="139" spans="1:7" x14ac:dyDescent="0.25">
      <c r="G139" s="24"/>
    </row>
    <row r="140" spans="1:7" ht="15" customHeight="1" x14ac:dyDescent="0.25">
      <c r="A140" s="21" t="s">
        <v>105</v>
      </c>
      <c r="B140" s="100" t="s">
        <v>106</v>
      </c>
      <c r="C140" s="100"/>
      <c r="D140" s="100"/>
      <c r="E140" s="100"/>
      <c r="F140" s="100"/>
      <c r="G140" s="57">
        <v>0</v>
      </c>
    </row>
    <row r="141" spans="1:7" ht="15" customHeight="1" x14ac:dyDescent="0.25">
      <c r="A141" s="21"/>
      <c r="B141" s="98" t="s">
        <v>107</v>
      </c>
      <c r="C141" s="98"/>
      <c r="D141" s="98"/>
      <c r="E141" s="98"/>
      <c r="F141" s="98"/>
      <c r="G141" s="59"/>
    </row>
    <row r="142" spans="1:7" x14ac:dyDescent="0.25">
      <c r="A142" s="21"/>
      <c r="B142" s="98"/>
      <c r="C142" s="98"/>
      <c r="D142" s="98"/>
      <c r="E142" s="98"/>
      <c r="F142" s="98"/>
      <c r="G142" s="59"/>
    </row>
    <row r="143" spans="1:7" x14ac:dyDescent="0.25">
      <c r="A143" s="21"/>
      <c r="B143" s="98"/>
      <c r="C143" s="98"/>
      <c r="D143" s="98"/>
      <c r="E143" s="98"/>
      <c r="F143" s="98"/>
      <c r="G143" s="59"/>
    </row>
    <row r="144" spans="1:7" ht="15" customHeight="1" x14ac:dyDescent="0.25">
      <c r="A144" s="21" t="s">
        <v>108</v>
      </c>
      <c r="B144" s="101" t="s">
        <v>109</v>
      </c>
      <c r="C144" s="101"/>
      <c r="D144" s="101"/>
      <c r="E144" s="101"/>
      <c r="F144" s="101"/>
      <c r="G144" s="60">
        <f>IF(G138&gt;G140,G138-G140,0)</f>
        <v>0</v>
      </c>
    </row>
    <row r="145" spans="1:7" ht="15" customHeight="1" x14ac:dyDescent="0.25">
      <c r="A145" s="21"/>
      <c r="B145" s="101" t="s">
        <v>110</v>
      </c>
      <c r="C145" s="101"/>
      <c r="D145" s="101"/>
      <c r="E145" s="101"/>
      <c r="F145" s="101"/>
      <c r="G145" s="24"/>
    </row>
    <row r="146" spans="1:7" x14ac:dyDescent="0.25">
      <c r="A146" s="19" t="s">
        <v>111</v>
      </c>
      <c r="B146" s="61" t="s">
        <v>112</v>
      </c>
      <c r="G146" s="32"/>
    </row>
    <row r="147" spans="1:7" ht="15.75" thickBot="1" x14ac:dyDescent="0.3">
      <c r="G147" s="24"/>
    </row>
    <row r="148" spans="1:7" ht="15" customHeight="1" x14ac:dyDescent="0.25">
      <c r="A148" s="21" t="s">
        <v>113</v>
      </c>
      <c r="B148" s="103" t="s">
        <v>114</v>
      </c>
      <c r="C148" s="104"/>
      <c r="D148" s="104"/>
      <c r="E148" s="104"/>
      <c r="F148" s="104"/>
      <c r="G148" s="62">
        <f>IF(G146=0,0,MAX(MIN(G144,G146)))</f>
        <v>0</v>
      </c>
    </row>
    <row r="149" spans="1:7" ht="15.75" customHeight="1" thickBot="1" x14ac:dyDescent="0.3">
      <c r="A149" s="21"/>
      <c r="B149" s="108" t="s">
        <v>115</v>
      </c>
      <c r="C149" s="109"/>
      <c r="D149" s="109"/>
      <c r="E149" s="109"/>
      <c r="F149" s="109"/>
      <c r="G149" s="63"/>
    </row>
    <row r="150" spans="1:7" x14ac:dyDescent="0.25">
      <c r="A150" s="21"/>
      <c r="B150" s="64"/>
      <c r="C150" s="64"/>
      <c r="D150" s="64"/>
      <c r="E150" s="64"/>
      <c r="F150" s="64"/>
      <c r="G150" s="59"/>
    </row>
    <row r="151" spans="1:7" x14ac:dyDescent="0.25">
      <c r="A151" s="99" t="s">
        <v>116</v>
      </c>
      <c r="B151" s="99"/>
      <c r="C151" s="99"/>
      <c r="D151" s="99"/>
      <c r="E151" s="99"/>
      <c r="F151" s="99"/>
      <c r="G151" s="99"/>
    </row>
    <row r="152" spans="1:7" ht="15.75" thickBot="1" x14ac:dyDescent="0.3">
      <c r="A152" s="21"/>
      <c r="B152" s="65"/>
      <c r="C152" s="65"/>
      <c r="D152" s="65"/>
      <c r="E152" s="65"/>
      <c r="F152" s="65"/>
      <c r="G152" s="66"/>
    </row>
    <row r="153" spans="1:7" ht="15" customHeight="1" x14ac:dyDescent="0.25">
      <c r="A153" s="21" t="s">
        <v>117</v>
      </c>
      <c r="B153" s="103" t="s">
        <v>118</v>
      </c>
      <c r="C153" s="104"/>
      <c r="D153" s="104"/>
      <c r="E153" s="104"/>
      <c r="F153" s="104"/>
      <c r="G153" s="62">
        <f>G146-G148</f>
        <v>0</v>
      </c>
    </row>
    <row r="154" spans="1:7" ht="15.75" customHeight="1" thickBot="1" x14ac:dyDescent="0.3">
      <c r="A154" s="21"/>
      <c r="B154" s="108" t="s">
        <v>119</v>
      </c>
      <c r="C154" s="109"/>
      <c r="D154" s="109"/>
      <c r="E154" s="109"/>
      <c r="F154" s="109"/>
      <c r="G154" s="67"/>
    </row>
    <row r="155" spans="1:7" ht="15.75" thickBot="1" x14ac:dyDescent="0.3">
      <c r="A155" s="21"/>
      <c r="B155" s="35"/>
      <c r="C155" s="35"/>
      <c r="D155" s="35"/>
      <c r="E155" s="35"/>
      <c r="F155" s="35"/>
      <c r="G155" s="68"/>
    </row>
    <row r="156" spans="1:7" ht="15" customHeight="1" x14ac:dyDescent="0.25">
      <c r="A156" s="21" t="s">
        <v>120</v>
      </c>
      <c r="B156" s="103" t="s">
        <v>121</v>
      </c>
      <c r="C156" s="104"/>
      <c r="D156" s="104"/>
      <c r="E156" s="104"/>
      <c r="F156" s="104"/>
      <c r="G156" s="62">
        <f>IF(G138&lt;G140,G140-G138,0)</f>
        <v>0</v>
      </c>
    </row>
    <row r="157" spans="1:7" ht="15.75" customHeight="1" thickBot="1" x14ac:dyDescent="0.3">
      <c r="A157" s="21"/>
      <c r="B157" s="108" t="s">
        <v>122</v>
      </c>
      <c r="C157" s="109"/>
      <c r="D157" s="109"/>
      <c r="E157" s="109"/>
      <c r="F157" s="109"/>
      <c r="G157" s="69"/>
    </row>
    <row r="158" spans="1:7" x14ac:dyDescent="0.25">
      <c r="A158" s="21"/>
      <c r="B158" s="65"/>
      <c r="C158" s="65"/>
      <c r="D158" s="65"/>
      <c r="E158" s="65"/>
      <c r="F158" s="65"/>
      <c r="G158" s="66"/>
    </row>
    <row r="159" spans="1:7" x14ac:dyDescent="0.25">
      <c r="A159" s="21"/>
      <c r="B159" s="65"/>
      <c r="C159" s="65"/>
      <c r="D159" s="65"/>
      <c r="E159" s="65"/>
      <c r="F159" s="65"/>
      <c r="G159" s="66"/>
    </row>
    <row r="160" spans="1:7" x14ac:dyDescent="0.25">
      <c r="A160" s="21"/>
      <c r="B160" s="65"/>
      <c r="C160" s="65"/>
      <c r="D160" s="65"/>
      <c r="E160" s="65"/>
      <c r="F160" s="65"/>
      <c r="G160" s="66"/>
    </row>
    <row r="161" spans="1:7" x14ac:dyDescent="0.25">
      <c r="A161" s="107" t="s">
        <v>123</v>
      </c>
      <c r="B161" s="107"/>
      <c r="C161" s="107"/>
      <c r="D161" s="107"/>
      <c r="G161" s="70" t="s">
        <v>124</v>
      </c>
    </row>
  </sheetData>
  <mergeCells count="62">
    <mergeCell ref="A161:D161"/>
    <mergeCell ref="B149:F149"/>
    <mergeCell ref="A151:G151"/>
    <mergeCell ref="B153:F153"/>
    <mergeCell ref="B154:F154"/>
    <mergeCell ref="B156:F156"/>
    <mergeCell ref="B157:F157"/>
    <mergeCell ref="B148:F148"/>
    <mergeCell ref="B123:F123"/>
    <mergeCell ref="B125:F125"/>
    <mergeCell ref="B126:F126"/>
    <mergeCell ref="B127:F127"/>
    <mergeCell ref="B129:F129"/>
    <mergeCell ref="B130:F130"/>
    <mergeCell ref="A131:G131"/>
    <mergeCell ref="B140:F140"/>
    <mergeCell ref="B141:F143"/>
    <mergeCell ref="B144:F144"/>
    <mergeCell ref="B145:F145"/>
    <mergeCell ref="B121:F121"/>
    <mergeCell ref="B70:F75"/>
    <mergeCell ref="B76:F76"/>
    <mergeCell ref="B77:F79"/>
    <mergeCell ref="B85:F88"/>
    <mergeCell ref="A90:G90"/>
    <mergeCell ref="B96:F96"/>
    <mergeCell ref="B97:F97"/>
    <mergeCell ref="B99:F99"/>
    <mergeCell ref="A100:G100"/>
    <mergeCell ref="A117:G117"/>
    <mergeCell ref="B119:F119"/>
    <mergeCell ref="B69:F69"/>
    <mergeCell ref="B43:F43"/>
    <mergeCell ref="A45:G45"/>
    <mergeCell ref="A46:G47"/>
    <mergeCell ref="B49:D49"/>
    <mergeCell ref="B50:F52"/>
    <mergeCell ref="B53:F53"/>
    <mergeCell ref="B54:F56"/>
    <mergeCell ref="B57:F57"/>
    <mergeCell ref="B58:F63"/>
    <mergeCell ref="B64:F65"/>
    <mergeCell ref="B66:F68"/>
    <mergeCell ref="B42:F42"/>
    <mergeCell ref="A10:G10"/>
    <mergeCell ref="A11:G14"/>
    <mergeCell ref="B16:F20"/>
    <mergeCell ref="B21:F23"/>
    <mergeCell ref="B24:F25"/>
    <mergeCell ref="B26:F28"/>
    <mergeCell ref="B29:F31"/>
    <mergeCell ref="B32:F32"/>
    <mergeCell ref="B34:F38"/>
    <mergeCell ref="B39:F40"/>
    <mergeCell ref="B41:F41"/>
    <mergeCell ref="A3:G3"/>
    <mergeCell ref="A7:B7"/>
    <mergeCell ref="C7:D7"/>
    <mergeCell ref="E7:F7"/>
    <mergeCell ref="A8:B8"/>
    <mergeCell ref="C8:D8"/>
    <mergeCell ref="E8:F8"/>
  </mergeCells>
  <conditionalFormatting sqref="C7:D8 G7:G8">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Income from Assets Calculation</vt:lpstr>
      <vt:lpstr>ESG or ARP Rent Calculation</vt:lpstr>
      <vt:lpstr>ARP ONLY! (50% AMI)Rent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Fuller</dc:creator>
  <cp:lastModifiedBy>Mike Fuller</cp:lastModifiedBy>
  <dcterms:created xsi:type="dcterms:W3CDTF">2024-08-30T14:33:35Z</dcterms:created>
  <dcterms:modified xsi:type="dcterms:W3CDTF">2025-08-01T19:59:32Z</dcterms:modified>
</cp:coreProperties>
</file>