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codeName="ThisWorkbook"/>
  <mc:AlternateContent xmlns:mc="http://schemas.openxmlformats.org/markup-compatibility/2006">
    <mc:Choice Requires="x15">
      <x15ac:absPath xmlns:x15ac="http://schemas.microsoft.com/office/spreadsheetml/2010/11/ac" url="https://housingnm-my.sharepoint.com/personal/kobrien_housingnm_org/Documents/Documents/Website Tickets/Justin Updates 6-27-2022/"/>
    </mc:Choice>
  </mc:AlternateContent>
  <xr:revisionPtr revIDLastSave="0" documentId="8_{8A1A0252-9851-40C9-86CC-EDB4A5FD8D27}" xr6:coauthVersionLast="47" xr6:coauthVersionMax="47" xr10:uidLastSave="{00000000-0000-0000-0000-000000000000}"/>
  <bookViews>
    <workbookView xWindow="3000" yWindow="3000" windowWidth="14400" windowHeight="8260" tabRatio="885" xr2:uid="{00000000-000D-0000-FFFF-FFFF00000000}"/>
  </bookViews>
  <sheets>
    <sheet name="Introduction" sheetId="13" r:id="rId1"/>
    <sheet name="Dev Cost Budget (A)" sheetId="1" r:id="rId2"/>
    <sheet name="Sources of Funds (A-1)" sheetId="14" r:id="rId3"/>
    <sheet name="Rent Summary (B)" sheetId="2" r:id="rId4"/>
    <sheet name="OP Budget (C)" sheetId="4" r:id="rId5"/>
    <sheet name="Rehab OP Exp (ACTUALS)" sheetId="17" r:id="rId6"/>
    <sheet name="CF Projection (C-1)" sheetId="16" r:id="rId7"/>
    <sheet name="Cost Breakdown (D)" sheetId="5" r:id="rId8"/>
    <sheet name="Project Schedule (E)" sheetId="6" r:id="rId9"/>
    <sheet name="Sched (H) " sheetId="9" r:id="rId10"/>
    <sheet name="Sched (I)" sheetId="12" r:id="rId11"/>
  </sheets>
  <externalReferences>
    <externalReference r:id="rId12"/>
  </externalReferences>
  <definedNames>
    <definedName name="_1">#N/A</definedName>
    <definedName name="_2">#N/A</definedName>
    <definedName name="_Regression_Int" localSheetId="1" hidden="1">1</definedName>
    <definedName name="_Regression_Int" localSheetId="3" hidden="1">1</definedName>
    <definedName name="aform">'[1]Data Setup'!#REF!</definedName>
    <definedName name="ALL" localSheetId="1">'Dev Cost Budget (A)'!$A$5:$H$100</definedName>
    <definedName name="ALL">#N/A</definedName>
    <definedName name="ama">'[1]Data Setup'!#REF!</definedName>
    <definedName name="amb">'[1]Data Setup'!#REF!</definedName>
    <definedName name="amc">'[1]Data Setup'!#REF!</definedName>
    <definedName name="AMD">'[1]Data Setup'!#REF!</definedName>
    <definedName name="AME">'[1]Data Setup'!#REF!</definedName>
    <definedName name="amf">'[1]Data Setup'!#REF!</definedName>
    <definedName name="amg">'[1]Data Setup'!#REF!</definedName>
    <definedName name="amh">'[1]Data Setup'!#REF!</definedName>
    <definedName name="ami">'[1]Data Setup'!#REF!</definedName>
    <definedName name="AMORT">'[1]Data Setup'!#REF!</definedName>
    <definedName name="bform">'[1]Data Setup'!#REF!</definedName>
    <definedName name="cert1">'[1]Data Setup'!#REF!</definedName>
    <definedName name="cf">'[1]Data Setup'!#REF!</definedName>
    <definedName name="close">'[1]Data Setup'!#REF!</definedName>
    <definedName name="COI">'[1]Data Setup'!#REF!</definedName>
    <definedName name="cost">'[1]Data Setup'!#REF!</definedName>
    <definedName name="costcert">'[1]Data Setup'!#REF!</definedName>
    <definedName name="costcert2">'[1]Data Setup'!#REF!</definedName>
    <definedName name="COSTS">'[1]Data Setup'!#REF!</definedName>
    <definedName name="costtax">'[1]Data Setup'!#REF!</definedName>
    <definedName name="DC">'[1]Data Setup'!#REF!</definedName>
    <definedName name="detail">'[1]Data Setup'!#REF!</definedName>
    <definedName name="devbud">'[1]Data Setup'!#REF!</definedName>
    <definedName name="ENDBAL">'[1]Data Setup'!#REF!</definedName>
    <definedName name="EQUIP">'Rent Summary (B)'!$H$91</definedName>
    <definedName name="EXD">'[1]Data Setup'!#REF!</definedName>
    <definedName name="FNMA">'[1]Data Setup'!#REF!</definedName>
    <definedName name="fnma1">'[1]Data Setup'!#REF!</definedName>
    <definedName name="fnma2">'[1]Data Setup'!#REF!</definedName>
    <definedName name="formII">'[1]Data Setup'!#REF!</definedName>
    <definedName name="formIII">'[1]Data Setup'!#REF!</definedName>
    <definedName name="HOMELOAN">'[1]Data Setup'!#REF!</definedName>
    <definedName name="landloan">'[1]Data Setup'!#REF!</definedName>
    <definedName name="lu">'[1]Data Setup'!#REF!</definedName>
    <definedName name="MINRENT">'[1]Data Setup'!#REF!</definedName>
    <definedName name="ops" localSheetId="6">'[1]Data Setup'!#REF!</definedName>
    <definedName name="OPS" localSheetId="5">'Rehab OP Exp (ACTUALS)'!$A$2:$I$75</definedName>
    <definedName name="OPS" localSheetId="3">#N/A</definedName>
    <definedName name="OPS">'OP Budget (C)'!$A$2:$I$75</definedName>
    <definedName name="payout">'[1]Data Setup'!#REF!</definedName>
    <definedName name="primero">'[1]Data Setup'!#REF!</definedName>
    <definedName name="_xlnm.Print_Area" localSheetId="7">'Cost Breakdown (D)'!$A$1:$H$48</definedName>
    <definedName name="_xlnm.Print_Area" localSheetId="1">'Dev Cost Budget (A)'!$A$1:$T$103</definedName>
    <definedName name="_xlnm.Print_Area" localSheetId="4">'OP Budget (C)'!$A$1:$I$77</definedName>
    <definedName name="_xlnm.Print_Area" localSheetId="5">'Rehab OP Exp (ACTUALS)'!$A$1:$I$77</definedName>
    <definedName name="_xlnm.Print_Area" localSheetId="3">'Rent Summary (B)'!$A$1:$H$91</definedName>
    <definedName name="_xlnm.Print_Area" localSheetId="9">'Sched (H) '!$A$1:$J$53</definedName>
    <definedName name="_xlnm.Print_Area" localSheetId="10">'Sched (I)'!$A$1:$K$48</definedName>
    <definedName name="_xlnm.Print_Area">'OP Budget (C)'!$A$1:$I$75</definedName>
    <definedName name="Print_Area_MI" localSheetId="1">'Dev Cost Budget (A)'!#REF!</definedName>
    <definedName name="Print_Area_MI" localSheetId="4">'OP Budget (C)'!$A$1:$I$75</definedName>
    <definedName name="Print_Area_MI" localSheetId="5">'Rehab OP Exp (ACTUALS)'!$A$1:$I$75</definedName>
    <definedName name="Print_Area_MI" localSheetId="3">'Rent Summary (B)'!$A$1:$T$75</definedName>
    <definedName name="PRINT_AREA_MI">'OP Budget (C)'!$A$1:$I$75</definedName>
    <definedName name="_xlnm.Print_Titles" localSheetId="1">'Dev Cost Budget (A)'!$1:$9</definedName>
    <definedName name="rents" localSheetId="6">'[1]Data Setup'!#REF!</definedName>
    <definedName name="RENTS">'Rent Summary (B)'!$C$1:$D$156</definedName>
    <definedName name="run">'[1]Data Setup'!#REF!</definedName>
    <definedName name="runamort">'[1]Data Setup'!#REF!</definedName>
    <definedName name="RUNFORM">'[1]Data Setup'!#REF!</definedName>
    <definedName name="runit">'[1]Data Setup'!#REF!</definedName>
    <definedName name="second">'[1]Data Setup'!#REF!</definedName>
    <definedName name="SUMRY">'[1]Data Setup'!#REF!</definedName>
    <definedName name="TEMP">'[1]Data Setup'!#REF!</definedName>
    <definedName name="WebServiceUR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 i="17" l="1"/>
  <c r="F5" i="4"/>
  <c r="H87" i="2"/>
  <c r="H63" i="2"/>
  <c r="H22" i="1" l="1"/>
  <c r="H97" i="1"/>
  <c r="H92" i="1"/>
  <c r="H78" i="1"/>
  <c r="H52" i="1"/>
  <c r="H39" i="1"/>
  <c r="H32" i="1"/>
  <c r="H14" i="1"/>
  <c r="H98" i="1" l="1"/>
  <c r="H85" i="1"/>
  <c r="J5" i="16"/>
  <c r="F12" i="4"/>
  <c r="J4" i="16" s="1"/>
  <c r="G61" i="17" l="1"/>
  <c r="G53" i="17"/>
  <c r="G46" i="17"/>
  <c r="G35" i="17"/>
  <c r="G14" i="17"/>
  <c r="B4" i="14" l="1"/>
  <c r="I4" i="14"/>
  <c r="F52" i="1"/>
  <c r="H73" i="2" l="1"/>
  <c r="S20" i="1"/>
  <c r="G17" i="1" l="1"/>
  <c r="F17" i="1"/>
  <c r="E17" i="1"/>
  <c r="D17" i="1"/>
  <c r="C17" i="1"/>
  <c r="G16" i="1"/>
  <c r="F16" i="1"/>
  <c r="E16" i="1"/>
  <c r="D16" i="1"/>
  <c r="C16" i="1"/>
  <c r="D4" i="5"/>
  <c r="G44" i="14" l="1"/>
  <c r="F13" i="2" l="1"/>
  <c r="F14" i="2" s="1"/>
  <c r="F22" i="2"/>
  <c r="F23" i="2" s="1"/>
  <c r="F31" i="2"/>
  <c r="F32" i="2" s="1"/>
  <c r="F40" i="2"/>
  <c r="F41" i="2" s="1"/>
  <c r="F49" i="2"/>
  <c r="F50" i="2" s="1"/>
  <c r="F58" i="2"/>
  <c r="F59" i="2" s="1"/>
  <c r="F67" i="2"/>
  <c r="F68" i="2" s="1"/>
  <c r="F76" i="2"/>
  <c r="F77" i="2" s="1"/>
  <c r="F81" i="2"/>
  <c r="F82" i="2"/>
  <c r="F85" i="2"/>
  <c r="F86" i="2" l="1"/>
  <c r="H18" i="5"/>
  <c r="G18" i="1" s="1"/>
  <c r="H10" i="2"/>
  <c r="H9" i="2"/>
  <c r="H3" i="2" l="1"/>
  <c r="G81" i="2" l="1"/>
  <c r="G82" i="2"/>
  <c r="D81" i="2"/>
  <c r="E81" i="2"/>
  <c r="D82" i="2"/>
  <c r="E82" i="2"/>
  <c r="C82" i="2"/>
  <c r="C81" i="2"/>
  <c r="B82" i="2"/>
  <c r="B81" i="2"/>
  <c r="G67" i="2" l="1"/>
  <c r="G68" i="2" s="1"/>
  <c r="E67" i="2"/>
  <c r="E68" i="2" s="1"/>
  <c r="D67" i="2"/>
  <c r="D68" i="2" s="1"/>
  <c r="C67" i="2"/>
  <c r="C68" i="2" s="1"/>
  <c r="B67" i="2"/>
  <c r="B68" i="2" s="1"/>
  <c r="H64" i="2"/>
  <c r="H68" i="2" l="1"/>
  <c r="G22" i="2" l="1"/>
  <c r="G23" i="2" s="1"/>
  <c r="E22" i="2"/>
  <c r="E23" i="2" s="1"/>
  <c r="D22" i="2"/>
  <c r="D23" i="2" s="1"/>
  <c r="C22" i="2"/>
  <c r="C23" i="2" s="1"/>
  <c r="B22" i="2"/>
  <c r="B23" i="2" s="1"/>
  <c r="H19" i="2"/>
  <c r="H18" i="2"/>
  <c r="G13" i="2"/>
  <c r="G14" i="2" s="1"/>
  <c r="E13" i="2"/>
  <c r="E14" i="2" s="1"/>
  <c r="D13" i="2"/>
  <c r="D14" i="2" s="1"/>
  <c r="C13" i="2"/>
  <c r="C14" i="2" s="1"/>
  <c r="B13" i="2"/>
  <c r="B14" i="2" s="1"/>
  <c r="G31" i="2"/>
  <c r="G32" i="2" s="1"/>
  <c r="E31" i="2"/>
  <c r="E32" i="2" s="1"/>
  <c r="D31" i="2"/>
  <c r="D32" i="2" s="1"/>
  <c r="C31" i="2"/>
  <c r="C32" i="2" s="1"/>
  <c r="B31" i="2"/>
  <c r="B32" i="2" s="1"/>
  <c r="H28" i="2"/>
  <c r="H27" i="2"/>
  <c r="B3" i="2"/>
  <c r="H23" i="2" l="1"/>
  <c r="H32" i="2"/>
  <c r="H14" i="2"/>
  <c r="G44" i="5" l="1"/>
  <c r="F21" i="1" s="1"/>
  <c r="E44" i="5"/>
  <c r="D21" i="1" s="1"/>
  <c r="F44" i="5"/>
  <c r="E21" i="1" s="1"/>
  <c r="D44" i="5"/>
  <c r="C21" i="1" s="1"/>
  <c r="D39" i="5"/>
  <c r="C20" i="1" s="1"/>
  <c r="E39" i="5"/>
  <c r="D20" i="1" s="1"/>
  <c r="F39" i="5"/>
  <c r="E20" i="1" s="1"/>
  <c r="G39" i="5"/>
  <c r="H39" i="5"/>
  <c r="H34" i="5"/>
  <c r="G19" i="1" s="1"/>
  <c r="G34" i="5"/>
  <c r="F19" i="1" s="1"/>
  <c r="E34" i="5"/>
  <c r="D19" i="1" s="1"/>
  <c r="F34" i="5"/>
  <c r="E19" i="1" s="1"/>
  <c r="D34" i="5"/>
  <c r="C19" i="1" s="1"/>
  <c r="G18" i="5"/>
  <c r="F18" i="1" s="1"/>
  <c r="E18" i="5"/>
  <c r="D18" i="1" s="1"/>
  <c r="F18" i="5"/>
  <c r="E18" i="1" s="1"/>
  <c r="E22" i="1" s="1"/>
  <c r="D18" i="5"/>
  <c r="C18" i="1" s="1"/>
  <c r="C22" i="1" s="1"/>
  <c r="H81" i="2"/>
  <c r="H72" i="2"/>
  <c r="H54" i="2"/>
  <c r="H45" i="2"/>
  <c r="H36" i="2"/>
  <c r="G45" i="5" l="1"/>
  <c r="G97" i="1"/>
  <c r="F97" i="1"/>
  <c r="E97" i="1"/>
  <c r="D97" i="1"/>
  <c r="C97" i="1"/>
  <c r="E92" i="1"/>
  <c r="D92" i="1"/>
  <c r="E84" i="1"/>
  <c r="D84" i="1"/>
  <c r="F22" i="1"/>
  <c r="G78" i="1"/>
  <c r="D78" i="1"/>
  <c r="E78" i="1"/>
  <c r="E69" i="1"/>
  <c r="D69" i="1"/>
  <c r="G52" i="1"/>
  <c r="E52" i="1"/>
  <c r="D52" i="1"/>
  <c r="C52" i="1"/>
  <c r="C39" i="1"/>
  <c r="D39" i="1"/>
  <c r="E39" i="1"/>
  <c r="F39" i="1"/>
  <c r="G39" i="1"/>
  <c r="G32" i="1"/>
  <c r="F32" i="1"/>
  <c r="E32" i="1"/>
  <c r="D32" i="1"/>
  <c r="C32" i="1"/>
  <c r="D22" i="1"/>
  <c r="G14" i="1"/>
  <c r="F14" i="1"/>
  <c r="E14" i="1"/>
  <c r="D14" i="1"/>
  <c r="C14" i="1"/>
  <c r="E85" i="1" l="1"/>
  <c r="D98" i="1"/>
  <c r="E98" i="1"/>
  <c r="D85" i="1"/>
  <c r="H55" i="2"/>
  <c r="B40" i="2"/>
  <c r="B41" i="2" s="1"/>
  <c r="H37" i="2"/>
  <c r="E23" i="14"/>
  <c r="E32" i="14" s="1"/>
  <c r="D23" i="14"/>
  <c r="S94" i="1" l="1"/>
  <c r="S85" i="1"/>
  <c r="S76" i="1"/>
  <c r="S67" i="1"/>
  <c r="S47" i="1"/>
  <c r="S38" i="1"/>
  <c r="S29" i="1"/>
  <c r="F85" i="1"/>
  <c r="F78" i="1"/>
  <c r="C92" i="1"/>
  <c r="B31" i="16" l="1"/>
  <c r="B14" i="16"/>
  <c r="C14" i="16" s="1"/>
  <c r="G14" i="4"/>
  <c r="B8" i="4"/>
  <c r="D14" i="16" l="1"/>
  <c r="C15" i="16"/>
  <c r="B15" i="16"/>
  <c r="E14" i="16" l="1"/>
  <c r="D15" i="16"/>
  <c r="F14" i="16" l="1"/>
  <c r="E15" i="16"/>
  <c r="G14" i="16" l="1"/>
  <c r="F15" i="16"/>
  <c r="H14" i="16" l="1"/>
  <c r="G15" i="16"/>
  <c r="I14" i="16" l="1"/>
  <c r="H15" i="16"/>
  <c r="J14" i="16" l="1"/>
  <c r="I15" i="16"/>
  <c r="K14" i="16" l="1"/>
  <c r="J15" i="16"/>
  <c r="L14" i="16" l="1"/>
  <c r="K15" i="16"/>
  <c r="M14" i="16" l="1"/>
  <c r="L15" i="16"/>
  <c r="N14" i="16" l="1"/>
  <c r="M15" i="16"/>
  <c r="O14" i="16" l="1"/>
  <c r="N15" i="16"/>
  <c r="P14" i="16" l="1"/>
  <c r="P15" i="16" s="1"/>
  <c r="O15" i="16"/>
  <c r="I3" i="6" l="1"/>
  <c r="L6" i="16"/>
  <c r="H4" i="4"/>
  <c r="C30" i="16" l="1"/>
  <c r="C29" i="16"/>
  <c r="D29" i="16" s="1"/>
  <c r="E29" i="16" s="1"/>
  <c r="F29" i="16" s="1"/>
  <c r="G29" i="16" s="1"/>
  <c r="H29" i="16" s="1"/>
  <c r="I29" i="16" s="1"/>
  <c r="J29" i="16" s="1"/>
  <c r="K29" i="16" s="1"/>
  <c r="L29" i="16" s="1"/>
  <c r="M29" i="16" s="1"/>
  <c r="N29" i="16" s="1"/>
  <c r="O29" i="16" s="1"/>
  <c r="P29" i="16" s="1"/>
  <c r="C28" i="16"/>
  <c r="D28" i="16" s="1"/>
  <c r="E28" i="16" s="1"/>
  <c r="F28" i="16" s="1"/>
  <c r="G28" i="16" s="1"/>
  <c r="H28" i="16" s="1"/>
  <c r="I28" i="16" s="1"/>
  <c r="J28" i="16" s="1"/>
  <c r="K28" i="16" s="1"/>
  <c r="L28" i="16" s="1"/>
  <c r="M28" i="16" s="1"/>
  <c r="N28" i="16" s="1"/>
  <c r="O28" i="16" s="1"/>
  <c r="P28" i="16" s="1"/>
  <c r="C27" i="16"/>
  <c r="C8" i="16"/>
  <c r="D8" i="16" s="1"/>
  <c r="E8" i="16" s="1"/>
  <c r="F8" i="16" s="1"/>
  <c r="G8" i="16" s="1"/>
  <c r="H8" i="16" s="1"/>
  <c r="I8" i="16" s="1"/>
  <c r="J8" i="16" s="1"/>
  <c r="K8" i="16" s="1"/>
  <c r="L8" i="16" s="1"/>
  <c r="M8" i="16" s="1"/>
  <c r="N8" i="16" s="1"/>
  <c r="O8" i="16" s="1"/>
  <c r="P8" i="16" s="1"/>
  <c r="G61" i="4"/>
  <c r="B21" i="16" s="1"/>
  <c r="C21" i="16" s="1"/>
  <c r="D21" i="16" s="1"/>
  <c r="E21" i="16" s="1"/>
  <c r="F21" i="16" s="1"/>
  <c r="G21" i="16" s="1"/>
  <c r="H21" i="16" s="1"/>
  <c r="I21" i="16" s="1"/>
  <c r="J21" i="16" s="1"/>
  <c r="K21" i="16" s="1"/>
  <c r="L21" i="16" s="1"/>
  <c r="M21" i="16" s="1"/>
  <c r="N21" i="16" s="1"/>
  <c r="O21" i="16" s="1"/>
  <c r="P21" i="16" s="1"/>
  <c r="G53" i="4"/>
  <c r="G46" i="4"/>
  <c r="G35" i="4"/>
  <c r="D30" i="16" l="1"/>
  <c r="C31" i="16"/>
  <c r="D27" i="16"/>
  <c r="H44" i="5"/>
  <c r="G92" i="1"/>
  <c r="F92" i="1" s="1"/>
  <c r="F98" i="1" s="1"/>
  <c r="C77" i="1"/>
  <c r="C78" i="1" s="1"/>
  <c r="C83" i="1"/>
  <c r="C84" i="1" s="1"/>
  <c r="D4" i="4"/>
  <c r="B37" i="4"/>
  <c r="B38" i="4" s="1"/>
  <c r="B39" i="4" s="1"/>
  <c r="B40" i="4" s="1"/>
  <c r="B41" i="4" s="1"/>
  <c r="B42" i="4" s="1"/>
  <c r="B43" i="4" s="1"/>
  <c r="B44" i="4" s="1"/>
  <c r="B45" i="4" s="1"/>
  <c r="B46" i="4" s="1"/>
  <c r="B48" i="4" s="1"/>
  <c r="B49" i="4" s="1"/>
  <c r="B50" i="4" s="1"/>
  <c r="B51" i="4" s="1"/>
  <c r="B52" i="4" s="1"/>
  <c r="B53" i="4" s="1"/>
  <c r="B56" i="4" s="1"/>
  <c r="B57" i="4" s="1"/>
  <c r="B58" i="4" s="1"/>
  <c r="B59" i="4" s="1"/>
  <c r="B60" i="4" s="1"/>
  <c r="B61" i="4" s="1"/>
  <c r="B62" i="4" s="1"/>
  <c r="B49" i="2"/>
  <c r="B50" i="2" s="1"/>
  <c r="B58" i="2"/>
  <c r="B59" i="2" s="1"/>
  <c r="B76" i="2"/>
  <c r="B77" i="2" s="1"/>
  <c r="C40" i="2"/>
  <c r="C41" i="2" s="1"/>
  <c r="C49" i="2"/>
  <c r="C50" i="2" s="1"/>
  <c r="C58" i="2"/>
  <c r="C59" i="2" s="1"/>
  <c r="C76" i="2"/>
  <c r="C77" i="2" s="1"/>
  <c r="D40" i="2"/>
  <c r="D41" i="2" s="1"/>
  <c r="D49" i="2"/>
  <c r="D50" i="2" s="1"/>
  <c r="D58" i="2"/>
  <c r="D59" i="2" s="1"/>
  <c r="D76" i="2"/>
  <c r="D77" i="2" s="1"/>
  <c r="E40" i="2"/>
  <c r="E41" i="2" s="1"/>
  <c r="E49" i="2"/>
  <c r="E50" i="2" s="1"/>
  <c r="E58" i="2"/>
  <c r="E59" i="2" s="1"/>
  <c r="E76" i="2"/>
  <c r="E77" i="2" s="1"/>
  <c r="G40" i="2"/>
  <c r="G41" i="2" s="1"/>
  <c r="G49" i="2"/>
  <c r="G50" i="2" s="1"/>
  <c r="G58" i="2"/>
  <c r="G59" i="2" s="1"/>
  <c r="G76" i="2"/>
  <c r="G77" i="2" s="1"/>
  <c r="B85" i="2"/>
  <c r="C85" i="2"/>
  <c r="D85" i="2"/>
  <c r="E85" i="2"/>
  <c r="G85" i="2"/>
  <c r="H46" i="2"/>
  <c r="D32" i="14"/>
  <c r="C69" i="1" l="1"/>
  <c r="G21" i="1"/>
  <c r="G22" i="1" s="1"/>
  <c r="H45" i="5"/>
  <c r="E30" i="16"/>
  <c r="B86" i="2"/>
  <c r="G86" i="2"/>
  <c r="E86" i="2"/>
  <c r="D86" i="2"/>
  <c r="C86" i="2"/>
  <c r="H77" i="2"/>
  <c r="H82" i="2"/>
  <c r="H50" i="2"/>
  <c r="H59" i="2"/>
  <c r="H41" i="2"/>
  <c r="D45" i="5"/>
  <c r="E45" i="5"/>
  <c r="E3" i="6"/>
  <c r="A6" i="16"/>
  <c r="B9" i="4"/>
  <c r="B10" i="4" s="1"/>
  <c r="B12" i="4" s="1"/>
  <c r="B13" i="4" s="1"/>
  <c r="B14" i="4" s="1"/>
  <c r="B15" i="4" s="1"/>
  <c r="B17" i="4" s="1"/>
  <c r="B18" i="4" s="1"/>
  <c r="B19" i="4" s="1"/>
  <c r="B20" i="4" s="1"/>
  <c r="E27" i="16"/>
  <c r="D31" i="16"/>
  <c r="F45" i="5"/>
  <c r="H9" i="4" l="1"/>
  <c r="G98" i="1"/>
  <c r="G85" i="1"/>
  <c r="C85" i="1"/>
  <c r="C98" i="1"/>
  <c r="F30" i="16"/>
  <c r="H86" i="2"/>
  <c r="B21" i="4"/>
  <c r="B22" i="4" s="1"/>
  <c r="B23" i="4" s="1"/>
  <c r="B24" i="4" s="1"/>
  <c r="B25" i="4" s="1"/>
  <c r="B26" i="4" s="1"/>
  <c r="B27" i="4" s="1"/>
  <c r="B29" i="4" s="1"/>
  <c r="B30" i="4" s="1"/>
  <c r="B31" i="4" s="1"/>
  <c r="E31" i="16"/>
  <c r="F27" i="16"/>
  <c r="H40" i="4" l="1"/>
  <c r="H30" i="4"/>
  <c r="H41" i="4"/>
  <c r="H24" i="4"/>
  <c r="H22" i="4"/>
  <c r="H35" i="4"/>
  <c r="H61" i="4"/>
  <c r="H39" i="4"/>
  <c r="H50" i="4"/>
  <c r="H57" i="4"/>
  <c r="H45" i="4"/>
  <c r="H31" i="4"/>
  <c r="H51" i="4"/>
  <c r="H48" i="4"/>
  <c r="H17" i="4"/>
  <c r="H56" i="4"/>
  <c r="H25" i="4"/>
  <c r="H29" i="4"/>
  <c r="H59" i="4"/>
  <c r="H19" i="4"/>
  <c r="H33" i="4"/>
  <c r="H37" i="4"/>
  <c r="H34" i="4"/>
  <c r="H53" i="4"/>
  <c r="H10" i="4"/>
  <c r="H23" i="4"/>
  <c r="H46" i="4"/>
  <c r="H52" i="4"/>
  <c r="H26" i="4"/>
  <c r="H58" i="4"/>
  <c r="H60" i="4"/>
  <c r="H8" i="4"/>
  <c r="H38" i="4"/>
  <c r="H42" i="4"/>
  <c r="H49" i="4"/>
  <c r="H44" i="4"/>
  <c r="H32" i="4"/>
  <c r="H18" i="4"/>
  <c r="H62" i="4"/>
  <c r="H43" i="4"/>
  <c r="H25" i="17"/>
  <c r="H9" i="17"/>
  <c r="H58" i="17"/>
  <c r="H59" i="17"/>
  <c r="H23" i="17"/>
  <c r="H60" i="17"/>
  <c r="H35" i="17"/>
  <c r="H18" i="17"/>
  <c r="H14" i="17"/>
  <c r="H8" i="17"/>
  <c r="H31" i="17"/>
  <c r="H33" i="17"/>
  <c r="H17" i="17"/>
  <c r="H44" i="17"/>
  <c r="H62" i="17"/>
  <c r="H24" i="17"/>
  <c r="H39" i="17"/>
  <c r="H10" i="17"/>
  <c r="H40" i="17"/>
  <c r="H22" i="17"/>
  <c r="H26" i="17"/>
  <c r="H45" i="17"/>
  <c r="H57" i="17"/>
  <c r="H37" i="17"/>
  <c r="H32" i="17"/>
  <c r="H51" i="17"/>
  <c r="H34" i="17"/>
  <c r="H41" i="17"/>
  <c r="H42" i="17"/>
  <c r="H30" i="17"/>
  <c r="H38" i="17"/>
  <c r="H29" i="17"/>
  <c r="H43" i="17"/>
  <c r="H61" i="17"/>
  <c r="H53" i="17"/>
  <c r="H19" i="17"/>
  <c r="H56" i="17"/>
  <c r="H52" i="17"/>
  <c r="H46" i="17"/>
  <c r="H50" i="17"/>
  <c r="H49" i="17"/>
  <c r="H48" i="17"/>
  <c r="G7" i="4"/>
  <c r="G7" i="17"/>
  <c r="G11" i="17" s="1"/>
  <c r="G12" i="17" s="1"/>
  <c r="G15" i="17" s="1"/>
  <c r="G20" i="17" s="1"/>
  <c r="G27" i="17" s="1"/>
  <c r="H27" i="17" s="1"/>
  <c r="G30" i="16"/>
  <c r="H14" i="4"/>
  <c r="G27" i="16"/>
  <c r="F31" i="16"/>
  <c r="H20" i="17" l="1"/>
  <c r="H15" i="17"/>
  <c r="H7" i="17"/>
  <c r="G11" i="4"/>
  <c r="B12" i="16" s="1"/>
  <c r="C12" i="16" s="1"/>
  <c r="D12" i="16" s="1"/>
  <c r="H7" i="4"/>
  <c r="G64" i="17"/>
  <c r="G54" i="17"/>
  <c r="H54" i="17" s="1"/>
  <c r="H30" i="16"/>
  <c r="G31" i="16"/>
  <c r="H27" i="16"/>
  <c r="G65" i="17" l="1"/>
  <c r="H65" i="17" s="1"/>
  <c r="H64" i="17"/>
  <c r="G12" i="4"/>
  <c r="B13" i="16" s="1"/>
  <c r="B16" i="16" s="1"/>
  <c r="I30" i="16"/>
  <c r="C13" i="16"/>
  <c r="C16" i="16" s="1"/>
  <c r="D13" i="16"/>
  <c r="D16" i="16" s="1"/>
  <c r="E12" i="16"/>
  <c r="I27" i="16"/>
  <c r="H31" i="16"/>
  <c r="G15" i="4" l="1"/>
  <c r="G20" i="4" s="1"/>
  <c r="G27" i="4" s="1"/>
  <c r="J30" i="16"/>
  <c r="E13" i="16"/>
  <c r="E16" i="16" s="1"/>
  <c r="H20" i="4"/>
  <c r="H15" i="4"/>
  <c r="F12" i="16"/>
  <c r="I31" i="16"/>
  <c r="J27" i="16"/>
  <c r="G64" i="4" l="1"/>
  <c r="G65" i="4" s="1"/>
  <c r="H65" i="4" s="1"/>
  <c r="G54" i="4"/>
  <c r="H54" i="4" s="1"/>
  <c r="K30" i="16"/>
  <c r="F13" i="16"/>
  <c r="F16" i="16" s="1"/>
  <c r="B20" i="16"/>
  <c r="H27" i="4"/>
  <c r="G12" i="16"/>
  <c r="K27" i="16"/>
  <c r="J31" i="16"/>
  <c r="B19" i="16" l="1"/>
  <c r="B22" i="16" s="1"/>
  <c r="B24" i="16" s="1"/>
  <c r="L30" i="16"/>
  <c r="G13" i="16"/>
  <c r="G16" i="16" s="1"/>
  <c r="C20" i="16"/>
  <c r="D20" i="16" s="1"/>
  <c r="E20" i="16" s="1"/>
  <c r="F20" i="16" s="1"/>
  <c r="G20" i="16" s="1"/>
  <c r="H20" i="16" s="1"/>
  <c r="I20" i="16" s="1"/>
  <c r="J20" i="16" s="1"/>
  <c r="K20" i="16" s="1"/>
  <c r="L20" i="16" s="1"/>
  <c r="M20" i="16" s="1"/>
  <c r="N20" i="16" s="1"/>
  <c r="O20" i="16" s="1"/>
  <c r="P20" i="16" s="1"/>
  <c r="H64" i="4"/>
  <c r="H12" i="16"/>
  <c r="K31" i="16"/>
  <c r="L27" i="16"/>
  <c r="C19" i="16" l="1"/>
  <c r="D19" i="16" s="1"/>
  <c r="E19" i="16" s="1"/>
  <c r="E22" i="16" s="1"/>
  <c r="E24" i="16" s="1"/>
  <c r="B35" i="16"/>
  <c r="B36" i="16"/>
  <c r="M30" i="16"/>
  <c r="H13" i="16"/>
  <c r="H16" i="16" s="1"/>
  <c r="B33" i="16"/>
  <c r="B38" i="16" s="1"/>
  <c r="I12" i="16"/>
  <c r="M27" i="16"/>
  <c r="L31" i="16"/>
  <c r="D22" i="16" l="1"/>
  <c r="D24" i="16" s="1"/>
  <c r="D36" i="16" s="1"/>
  <c r="C22" i="16"/>
  <c r="C24" i="16" s="1"/>
  <c r="C36" i="16" s="1"/>
  <c r="E35" i="16"/>
  <c r="E36" i="16"/>
  <c r="N30" i="16"/>
  <c r="I13" i="16"/>
  <c r="I16" i="16" s="1"/>
  <c r="F19" i="16"/>
  <c r="F22" i="16" s="1"/>
  <c r="F24" i="16" s="1"/>
  <c r="E33" i="16"/>
  <c r="J12" i="16"/>
  <c r="M31" i="16"/>
  <c r="N27" i="16"/>
  <c r="D33" i="16" l="1"/>
  <c r="D35" i="16"/>
  <c r="C33" i="16"/>
  <c r="C38" i="16" s="1"/>
  <c r="C35" i="16"/>
  <c r="F35" i="16"/>
  <c r="F36" i="16"/>
  <c r="O30" i="16"/>
  <c r="J13" i="16"/>
  <c r="J16" i="16" s="1"/>
  <c r="G19" i="16"/>
  <c r="G22" i="16" s="1"/>
  <c r="G24" i="16" s="1"/>
  <c r="F33" i="16"/>
  <c r="K12" i="16"/>
  <c r="O27" i="16"/>
  <c r="N31" i="16"/>
  <c r="D38" i="16" l="1"/>
  <c r="E38" i="16" s="1"/>
  <c r="F38" i="16" s="1"/>
  <c r="G35" i="16"/>
  <c r="G36" i="16"/>
  <c r="P30" i="16"/>
  <c r="K13" i="16"/>
  <c r="K16" i="16" s="1"/>
  <c r="H19" i="16"/>
  <c r="H22" i="16" s="1"/>
  <c r="H24" i="16" s="1"/>
  <c r="L12" i="16"/>
  <c r="O31" i="16"/>
  <c r="P27" i="16"/>
  <c r="H35" i="16" l="1"/>
  <c r="H36" i="16"/>
  <c r="P31" i="16"/>
  <c r="L13" i="16"/>
  <c r="L16" i="16" s="1"/>
  <c r="H33" i="16"/>
  <c r="G33" i="16"/>
  <c r="G38" i="16" s="1"/>
  <c r="I19" i="16"/>
  <c r="I22" i="16" s="1"/>
  <c r="I24" i="16" s="1"/>
  <c r="M12" i="16"/>
  <c r="I35" i="16" l="1"/>
  <c r="I36" i="16"/>
  <c r="H38" i="16"/>
  <c r="M13" i="16"/>
  <c r="M16" i="16" s="1"/>
  <c r="J19" i="16"/>
  <c r="J22" i="16" s="1"/>
  <c r="J24" i="16" s="1"/>
  <c r="I33" i="16"/>
  <c r="N12" i="16"/>
  <c r="J35" i="16" l="1"/>
  <c r="J36" i="16"/>
  <c r="I38" i="16"/>
  <c r="N13" i="16"/>
  <c r="N16" i="16" s="1"/>
  <c r="J33" i="16"/>
  <c r="K19" i="16"/>
  <c r="K22" i="16" s="1"/>
  <c r="K24" i="16" s="1"/>
  <c r="O12" i="16"/>
  <c r="K35" i="16" l="1"/>
  <c r="K36" i="16"/>
  <c r="J38" i="16"/>
  <c r="O13" i="16"/>
  <c r="O16" i="16" s="1"/>
  <c r="L19" i="16"/>
  <c r="L22" i="16" s="1"/>
  <c r="L24" i="16" s="1"/>
  <c r="P12" i="16"/>
  <c r="L35" i="16" l="1"/>
  <c r="L36" i="16"/>
  <c r="P13" i="16"/>
  <c r="P16" i="16" s="1"/>
  <c r="K33" i="16"/>
  <c r="K38" i="16" s="1"/>
  <c r="M19" i="16"/>
  <c r="M22" i="16" s="1"/>
  <c r="M24" i="16" s="1"/>
  <c r="M35" i="16" l="1"/>
  <c r="M36" i="16"/>
  <c r="L33" i="16"/>
  <c r="L38" i="16" s="1"/>
  <c r="N19" i="16"/>
  <c r="N22" i="16" s="1"/>
  <c r="N24" i="16" s="1"/>
  <c r="N35" i="16" l="1"/>
  <c r="N36" i="16"/>
  <c r="M33" i="16"/>
  <c r="M38" i="16" s="1"/>
  <c r="O19" i="16"/>
  <c r="O22" i="16" s="1"/>
  <c r="O24" i="16" s="1"/>
  <c r="O35" i="16" l="1"/>
  <c r="O36" i="16"/>
  <c r="N33" i="16"/>
  <c r="N38" i="16" s="1"/>
  <c r="P19" i="16"/>
  <c r="P22" i="16" s="1"/>
  <c r="P24" i="16" s="1"/>
  <c r="P36" i="16" s="1"/>
  <c r="P35" i="16" l="1"/>
  <c r="O33" i="16"/>
  <c r="O38" i="16" s="1"/>
  <c r="P33" i="16" l="1"/>
  <c r="P38" i="16" s="1"/>
  <c r="G46"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Jeanne Redondo</author>
  </authors>
  <commentList>
    <comment ref="C6" authorId="0" shapeId="0" xr:uid="{8005AC3C-5BDB-4CFA-9965-01DE7083BEC0}">
      <text>
        <r>
          <rPr>
            <sz val="9"/>
            <color indexed="81"/>
            <rFont val="Tahoma"/>
            <family val="2"/>
          </rPr>
          <t>(e.g., ______ Bank,
 City of _____, 
 Federal Home Loan Bank,       MFA)</t>
        </r>
      </text>
    </comment>
    <comment ref="C7" authorId="0" shapeId="0" xr:uid="{0B5372B1-6E6E-4E67-99B3-8F47E2358D24}">
      <text>
        <r>
          <rPr>
            <sz val="9"/>
            <color indexed="81"/>
            <rFont val="Tahoma"/>
            <family val="2"/>
          </rPr>
          <t>(e.g., HOME, AHP)</t>
        </r>
      </text>
    </comment>
  </commentList>
</comments>
</file>

<file path=xl/sharedStrings.xml><?xml version="1.0" encoding="utf-8"?>
<sst xmlns="http://schemas.openxmlformats.org/spreadsheetml/2006/main" count="925" uniqueCount="431">
  <si>
    <t>Project Name:</t>
  </si>
  <si>
    <t>Date:</t>
  </si>
  <si>
    <t>RESIDENTIAL COSTS ONLY</t>
  </si>
  <si>
    <t>TOTAL ACTUAL</t>
  </si>
  <si>
    <t>COMMERCIAL</t>
  </si>
  <si>
    <t>RESIDENTIAL</t>
  </si>
  <si>
    <t>COST</t>
  </si>
  <si>
    <t>BASIS</t>
  </si>
  <si>
    <t>ACQUISITION COSTS</t>
  </si>
  <si>
    <t>Land Acquisition</t>
  </si>
  <si>
    <t>Demolition</t>
  </si>
  <si>
    <t>Contractor Overhead</t>
  </si>
  <si>
    <t>Contractor Profit</t>
  </si>
  <si>
    <t>PROFESSIONAL SERVICES/FEES</t>
  </si>
  <si>
    <t>Architect (Design)</t>
  </si>
  <si>
    <t>Architect (Supervision)</t>
  </si>
  <si>
    <t>Attorney (Real Estate)</t>
  </si>
  <si>
    <t xml:space="preserve"> </t>
  </si>
  <si>
    <t>Engineer/Survey</t>
  </si>
  <si>
    <t>CONSTRUCTION FINANCING</t>
  </si>
  <si>
    <t>Hazard Insurance</t>
  </si>
  <si>
    <t>Liability Insurance</t>
  </si>
  <si>
    <t>Performance Bond</t>
  </si>
  <si>
    <t>Interest</t>
  </si>
  <si>
    <t>Origination\Discount Points</t>
  </si>
  <si>
    <t>Credit Enhancement</t>
  </si>
  <si>
    <t>Inspection Fees</t>
  </si>
  <si>
    <t>Title and Recording</t>
  </si>
  <si>
    <t>Legal</t>
  </si>
  <si>
    <t>Taxes</t>
  </si>
  <si>
    <t>PERMANENT FINANCING COSTS</t>
  </si>
  <si>
    <t>Bond Premium</t>
  </si>
  <si>
    <t>Credit Report</t>
  </si>
  <si>
    <t>Reserves and Escrows</t>
  </si>
  <si>
    <t>Consultant Fee</t>
  </si>
  <si>
    <t>FOOTNOTES</t>
  </si>
  <si>
    <t>Number BR/Unit Type</t>
  </si>
  <si>
    <t>1-BR</t>
  </si>
  <si>
    <t>2-BR</t>
  </si>
  <si>
    <t>3-BR</t>
  </si>
  <si>
    <t>Number of Units</t>
  </si>
  <si>
    <t>Section B</t>
  </si>
  <si>
    <t>Section C</t>
  </si>
  <si>
    <t>Section D</t>
  </si>
  <si>
    <t>Section E</t>
  </si>
  <si>
    <t>Section F</t>
  </si>
  <si>
    <t>Units Receiving Rental Assistance</t>
  </si>
  <si>
    <t>Total Units:</t>
  </si>
  <si>
    <t>Total Budget</t>
  </si>
  <si>
    <t>Per Unit Cost</t>
  </si>
  <si>
    <t>INCOME</t>
  </si>
  <si>
    <t>Parking Income</t>
  </si>
  <si>
    <t>Laundry Income</t>
  </si>
  <si>
    <t>EXPENSES</t>
  </si>
  <si>
    <t>ADMINISTRATIVE EXPENSES</t>
  </si>
  <si>
    <t xml:space="preserve">Property Management Fee @ </t>
  </si>
  <si>
    <t>Real Estate Taxes</t>
  </si>
  <si>
    <t>MAINTENANCE EXPENSES</t>
  </si>
  <si>
    <t>Snow Removal</t>
  </si>
  <si>
    <t>Exterminating</t>
  </si>
  <si>
    <t>Advertising</t>
  </si>
  <si>
    <t>Appraisal</t>
  </si>
  <si>
    <t>Construction Period:  Start Date:</t>
  </si>
  <si>
    <t>Completion:</t>
  </si>
  <si>
    <t>Residential Costs ONLY</t>
  </si>
  <si>
    <t>Trade Item</t>
  </si>
  <si>
    <t>Commercial  [B]</t>
  </si>
  <si>
    <t>Residential  [C]</t>
  </si>
  <si>
    <t>Concrete</t>
  </si>
  <si>
    <t>Masonry</t>
  </si>
  <si>
    <t>Metals</t>
  </si>
  <si>
    <t>Specialties</t>
  </si>
  <si>
    <t>Special Construction</t>
  </si>
  <si>
    <t>Electrical</t>
  </si>
  <si>
    <t>Accessory Structures</t>
  </si>
  <si>
    <t>Earth Work</t>
  </si>
  <si>
    <t>Site Utilities</t>
  </si>
  <si>
    <t>Roads &amp; Walks</t>
  </si>
  <si>
    <t>Site Improvements</t>
  </si>
  <si>
    <t>Lawns &amp; Planting</t>
  </si>
  <si>
    <t>Unusual Site Conditions</t>
  </si>
  <si>
    <t>TOTAL CONSTRUCTION COSTS</t>
  </si>
  <si>
    <t>ACTIVITY</t>
  </si>
  <si>
    <t>Scheduled Date: Month/Year</t>
  </si>
  <si>
    <t>Site</t>
  </si>
  <si>
    <t>Option/Contract Executed</t>
  </si>
  <si>
    <t>Site Acquisition</t>
  </si>
  <si>
    <t>Zoning Approval</t>
  </si>
  <si>
    <t>Construction Loan</t>
  </si>
  <si>
    <t>Closing</t>
  </si>
  <si>
    <t>Permanent Loan</t>
  </si>
  <si>
    <t>Tax Credit Equity</t>
  </si>
  <si>
    <t>Amount</t>
  </si>
  <si>
    <t>Date</t>
  </si>
  <si>
    <t>Partnership Closing</t>
  </si>
  <si>
    <t>Other Loans &amp; Grants</t>
  </si>
  <si>
    <t>Type/Source:</t>
  </si>
  <si>
    <t>Application</t>
  </si>
  <si>
    <t>Award</t>
  </si>
  <si>
    <t>Plans &amp; Specifications Completed</t>
  </si>
  <si>
    <t>Construction Start</t>
  </si>
  <si>
    <t>Construction Completion</t>
  </si>
  <si>
    <t>Lease-Up</t>
  </si>
  <si>
    <t>Placed-in-Service/C of O</t>
  </si>
  <si>
    <t>Pre-Paid MIP</t>
  </si>
  <si>
    <t>Market Study</t>
  </si>
  <si>
    <t>Enviromental</t>
  </si>
  <si>
    <t>Tax Credit Fees</t>
  </si>
  <si>
    <t>Rent Up</t>
  </si>
  <si>
    <t>Accounting/Cost Certification</t>
  </si>
  <si>
    <t>SOFT COSTS</t>
  </si>
  <si>
    <t>SYNDICATION</t>
  </si>
  <si>
    <t>Organization</t>
  </si>
  <si>
    <t>Bridge Loan</t>
  </si>
  <si>
    <t>Tax Opinion</t>
  </si>
  <si>
    <t>Replacement</t>
  </si>
  <si>
    <t>Escrows/Working Capital</t>
  </si>
  <si>
    <t>Net Monthly Rent/Unit</t>
  </si>
  <si>
    <t>Annual Rental Income (All Units)</t>
  </si>
  <si>
    <t>Totals</t>
  </si>
  <si>
    <t>General Requirements</t>
  </si>
  <si>
    <t>Accounting and Audit</t>
  </si>
  <si>
    <t>Management Salaries/Taxes</t>
  </si>
  <si>
    <t>Office Supplies and  Postage</t>
  </si>
  <si>
    <t>Telephone</t>
  </si>
  <si>
    <t>Fuel (Heat and Water)</t>
  </si>
  <si>
    <t>Electricity</t>
  </si>
  <si>
    <t>Water and Sewer</t>
  </si>
  <si>
    <t>Gas</t>
  </si>
  <si>
    <t>Garbage/Trash</t>
  </si>
  <si>
    <t>Other (Specify):</t>
  </si>
  <si>
    <t>Elevator</t>
  </si>
  <si>
    <t>Grounds</t>
  </si>
  <si>
    <t>Repairs</t>
  </si>
  <si>
    <t>Maintenance Salaries and Taxes</t>
  </si>
  <si>
    <t>Maintenance Supplies</t>
  </si>
  <si>
    <t>Pool</t>
  </si>
  <si>
    <t>Decorating</t>
  </si>
  <si>
    <t>FIXED EXPENSES</t>
  </si>
  <si>
    <t>In Lieu of Taxes</t>
  </si>
  <si>
    <t>Other Tax Assessments</t>
  </si>
  <si>
    <t>Insurance</t>
  </si>
  <si>
    <t>Reserve for Replacement (Annual)</t>
  </si>
  <si>
    <t>Other Costs  (List)</t>
  </si>
  <si>
    <t>Off-Site Improvements (List)</t>
  </si>
  <si>
    <t>Sub-total: Off-Site Improvements</t>
  </si>
  <si>
    <t>Buildings and Structures</t>
  </si>
  <si>
    <t xml:space="preserve">   Less Vacancy @  </t>
  </si>
  <si>
    <t>Project Name</t>
  </si>
  <si>
    <t>Project Address</t>
  </si>
  <si>
    <t>Status of Project</t>
  </si>
  <si>
    <t># of Units</t>
  </si>
  <si>
    <t>List any Co-Developers or Consultants</t>
  </si>
  <si>
    <t>Signature:</t>
  </si>
  <si>
    <t>Development Name</t>
  </si>
  <si>
    <t>Development Address</t>
  </si>
  <si>
    <t>Owner Name/Address/Phone</t>
  </si>
  <si>
    <t># of Affordable Units</t>
  </si>
  <si>
    <t>On-site Manager</t>
  </si>
  <si>
    <t>The undersigned being duly authorized, hereby represents and certifies under penalty of perjury that the foregoing information, to the best of his/her knowledge, is true, complete and accurate.  The undersigned hereby acknowledges that MFA may, at its option, verify the information provided herein by contacting the Owner listed above.</t>
  </si>
  <si>
    <t>Annual Rental Income Per Schedule B/Section F</t>
  </si>
  <si>
    <t>RESERVES</t>
  </si>
  <si>
    <t xml:space="preserve">Other (Specify): </t>
  </si>
  <si>
    <t xml:space="preserve">    Minus: Utility Allowance</t>
  </si>
  <si>
    <t>Schedule A-1: Sources of Funds</t>
  </si>
  <si>
    <t>Construction</t>
  </si>
  <si>
    <t>Permanent</t>
  </si>
  <si>
    <t>Payment</t>
  </si>
  <si>
    <t>Term</t>
  </si>
  <si>
    <t>Financing Sources</t>
  </si>
  <si>
    <t>Rate</t>
  </si>
  <si>
    <t>Frequency</t>
  </si>
  <si>
    <t>Amort. Yrs.</t>
  </si>
  <si>
    <t>Loan Yrs.</t>
  </si>
  <si>
    <t>First Mortgage</t>
  </si>
  <si>
    <t>Second Mortgage</t>
  </si>
  <si>
    <t>Subtotal:</t>
  </si>
  <si>
    <t>Deferred Developer Fee</t>
  </si>
  <si>
    <t>Total:</t>
  </si>
  <si>
    <t>Are you willing to defer your developer fee without interest, if MFA's evaluation results in a need to do so?</t>
  </si>
  <si>
    <t>Third Mortgage</t>
  </si>
  <si>
    <t>Building Acquisition</t>
  </si>
  <si>
    <t>TOTALS FROM SCHEDULE "D" CONTRACTOR'S AND MORTGAGOR'S COST BREAKDOWN</t>
  </si>
  <si>
    <t>SUBTOTAL</t>
  </si>
  <si>
    <t>OTHER CONSTRUCTION COSTS</t>
  </si>
  <si>
    <t>Construction Contingency</t>
  </si>
  <si>
    <t xml:space="preserve">1) </t>
  </si>
  <si>
    <t>Subtotal from Section I. Schedule "D"</t>
  </si>
  <si>
    <t xml:space="preserve">2) </t>
  </si>
  <si>
    <t>3)</t>
  </si>
  <si>
    <t>4)</t>
  </si>
  <si>
    <t>5)</t>
  </si>
  <si>
    <t>6)</t>
  </si>
  <si>
    <t>Subtotal from Section II. Schedule "D"</t>
  </si>
  <si>
    <t>Subtotal from Section III. Schedule "D"</t>
  </si>
  <si>
    <t>Subtotal from Section IV. Schedule "D"</t>
  </si>
  <si>
    <t>Subtotal from Section V. Schedule "D"</t>
  </si>
  <si>
    <t>Subtotal from Section VI. Schedule "D"</t>
  </si>
  <si>
    <t>Woods and Plastics</t>
  </si>
  <si>
    <t>Thermal and Moisture Protection</t>
  </si>
  <si>
    <t>Doors and Windows</t>
  </si>
  <si>
    <t>Finishes</t>
  </si>
  <si>
    <t>Equipment</t>
  </si>
  <si>
    <t>Furnishings</t>
  </si>
  <si>
    <t>Conveying Systems</t>
  </si>
  <si>
    <t>Mechanical</t>
  </si>
  <si>
    <t>I.</t>
  </si>
  <si>
    <t>II.</t>
  </si>
  <si>
    <t>III.</t>
  </si>
  <si>
    <t>IV.</t>
  </si>
  <si>
    <t>V.</t>
  </si>
  <si>
    <t>VI.</t>
  </si>
  <si>
    <t>VII.</t>
  </si>
  <si>
    <t>Site Construction</t>
  </si>
  <si>
    <t>7)</t>
  </si>
  <si>
    <t>Subtotal from Section VII. Schedule "D"</t>
  </si>
  <si>
    <t>--CONTINUED ON NEXT PAGE--</t>
  </si>
  <si>
    <t xml:space="preserve"> 30% HTC    Basis [D]</t>
  </si>
  <si>
    <t>70% HTC  Basis [E]</t>
  </si>
  <si>
    <t>Federal HTC Requests ONLY</t>
  </si>
  <si>
    <t>Check if Complete</t>
  </si>
  <si>
    <t>Management Agent/Applicant Certification: The operating budget provided above is that which will serve as the</t>
  </si>
  <si>
    <t xml:space="preserve">TOTAL INCOME  </t>
  </si>
  <si>
    <t>TOTAL EXPENSES</t>
  </si>
  <si>
    <t>Annual Inflation Factors</t>
  </si>
  <si>
    <t>Residential Rents:</t>
  </si>
  <si>
    <t>Replacement Reserves:</t>
  </si>
  <si>
    <t>Income</t>
  </si>
  <si>
    <t>Expenses</t>
  </si>
  <si>
    <t>Net Operating Income</t>
  </si>
  <si>
    <t>Total Debt Service</t>
  </si>
  <si>
    <t>Net Project Cash Flow</t>
  </si>
  <si>
    <t>Debt Service Coverage - First</t>
  </si>
  <si>
    <t>Debt Service Coverage - All Debt</t>
  </si>
  <si>
    <t>Annual Projections (Post Construction Period)</t>
  </si>
  <si>
    <t>Vacancy Loss</t>
  </si>
  <si>
    <t>Vacancy:</t>
  </si>
  <si>
    <t>Fourth Mortgage</t>
  </si>
  <si>
    <t>Annual Debt Service (Hard Debt)</t>
  </si>
  <si>
    <t>Total Expenses</t>
  </si>
  <si>
    <t>Entity Name:</t>
  </si>
  <si>
    <t>Predevelopment</t>
  </si>
  <si>
    <t>Under construction</t>
  </si>
  <si>
    <t>Complete</t>
  </si>
  <si>
    <t>Stabilized</t>
  </si>
  <si>
    <t>Most recent Compliance Audit</t>
  </si>
  <si>
    <t>Most recent Physical Inspection</t>
  </si>
  <si>
    <t>Type(s) of Financing</t>
  </si>
  <si>
    <t>Agency:</t>
  </si>
  <si>
    <t>Rating:</t>
  </si>
  <si>
    <t>Executive Staff</t>
  </si>
  <si>
    <t>Board Member</t>
  </si>
  <si>
    <t>Commissioner</t>
  </si>
  <si>
    <t>Was Project ever in Default During your participation?</t>
  </si>
  <si>
    <t>Yes</t>
  </si>
  <si>
    <t>No</t>
  </si>
  <si>
    <t>If "Yes" attach</t>
  </si>
  <si>
    <t>expanation</t>
  </si>
  <si>
    <t>The undersigned being duly authorized, hereby represents and certifies under penalty of perjury that the foregoing information, to the best of his/her knowledge, is true, complete and accurate, and hereby consents to the release of information to MFA by any other State or Federal agency monitoring Project complaince.</t>
  </si>
  <si>
    <t xml:space="preserve">Type of Development (LIHTC, Market, HUD, USDA-RD, etc) </t>
  </si>
  <si>
    <t>Role in Project:</t>
  </si>
  <si>
    <t>General Partner</t>
  </si>
  <si>
    <t>Developer</t>
  </si>
  <si>
    <t xml:space="preserve"> partner, managing member, or affiliate of an Applicant. It also includes any entity receiving any part of a developer fee for a Project.</t>
  </si>
  <si>
    <t>“Principal” means an Applicant, any general partner of an Applicant, and any officer, director, board member or any shareholder, general</t>
  </si>
  <si>
    <t>officers of a corporation (whether Board members or employees), all general partners or members.</t>
  </si>
  <si>
    <t>2) If Executive Staff, Board Member, Commissioners, or other Pricipals have interests in projects other than those already listed on a Schedule H, they must submit a seperate Schedule H listing the additional projects.</t>
  </si>
  <si>
    <t>1) Each General Partner and any entity receiving all or part of the developer fee must submit a separate Schedule H listing all projects in which they have a financial interest.</t>
  </si>
  <si>
    <t>Assigned Staff</t>
  </si>
  <si>
    <t>Environmental Review Completed</t>
  </si>
  <si>
    <t>Building Permits Obtained</t>
  </si>
  <si>
    <t>Approval</t>
  </si>
  <si>
    <t>RFP</t>
  </si>
  <si>
    <t>Letter of Intent</t>
  </si>
  <si>
    <t>Intial Installment</t>
  </si>
  <si>
    <t>2nd Installment</t>
  </si>
  <si>
    <t>4th Installment</t>
  </si>
  <si>
    <t>5th Installment</t>
  </si>
  <si>
    <t>Equity Installment Schedule</t>
  </si>
  <si>
    <t>Fair Housing Marketing Plan Completed</t>
  </si>
  <si>
    <t>Relocation Plan Completed</t>
  </si>
  <si>
    <t>Financing: Non-MFA Sources</t>
  </si>
  <si>
    <t xml:space="preserve">Operating </t>
  </si>
  <si>
    <t>Commercial Income</t>
  </si>
  <si>
    <t>Income Subtotal</t>
  </si>
  <si>
    <t>NET OPERATING INCOME (Total Income Minus Total Expenses)</t>
  </si>
  <si>
    <t>Commercial Income Vacancy Loss</t>
  </si>
  <si>
    <t>SUBTOTAL EXPENSES BEFORE RESERVES</t>
  </si>
  <si>
    <t>Enrichment Services</t>
  </si>
  <si>
    <t>SUBTOTAL  ADMINISTRATIVE EXPENSES</t>
  </si>
  <si>
    <t>UTILITY EXPENSES</t>
  </si>
  <si>
    <t>SUBTOTAL  UTILITY EXPENSES</t>
  </si>
  <si>
    <t>SUBTOTAL  MAINTENANCE</t>
  </si>
  <si>
    <t>SUBTOTAL  FIXED EXPENSES</t>
  </si>
  <si>
    <t xml:space="preserve">Other Income (Specify)                     </t>
  </si>
  <si>
    <t>Expenses (less reserves and mgt fees)</t>
  </si>
  <si>
    <t>Gross Receipts Tax (GRT) on Management Fee</t>
  </si>
  <si>
    <t>SUBTOTAL RESERVES (Do not include debt service)</t>
  </si>
  <si>
    <t>Residential Income</t>
  </si>
  <si>
    <t>Reserves</t>
  </si>
  <si>
    <t xml:space="preserve">Date: </t>
  </si>
  <si>
    <t>Name of signer:</t>
  </si>
  <si>
    <t>Title of signer:</t>
  </si>
  <si>
    <t>Name of Signer</t>
  </si>
  <si>
    <t>Company</t>
  </si>
  <si>
    <t>Net Sq, Ft./Unit</t>
  </si>
  <si>
    <t>*Round figures to nearest dollar</t>
  </si>
  <si>
    <t>Low Income Units:</t>
  </si>
  <si>
    <t xml:space="preserve">DEVELOPER FEES </t>
  </si>
  <si>
    <t>Demolition (I)</t>
  </si>
  <si>
    <t>Accessory Structures (II)</t>
  </si>
  <si>
    <t>Site Construction (III)</t>
  </si>
  <si>
    <t>Buildings and Structures (IV)</t>
  </si>
  <si>
    <t>Off-Site Improvements (V)</t>
  </si>
  <si>
    <t>Other Costs (VI)</t>
  </si>
  <si>
    <t>SUBTOTAL (VII)</t>
  </si>
  <si>
    <t>Gross Receipts Tax (GRT)</t>
  </si>
  <si>
    <t>Sub-total: Building and Structures</t>
  </si>
  <si>
    <t>Sub-total: Other Costs</t>
  </si>
  <si>
    <t>Total</t>
  </si>
  <si>
    <t>Tax Exempt</t>
  </si>
  <si>
    <t>Taxable</t>
  </si>
  <si>
    <t>Tax Credit Proceeds</t>
  </si>
  <si>
    <t>Estimated annual tax credits times 10 years</t>
  </si>
  <si>
    <t>Total tax credits</t>
  </si>
  <si>
    <t>Expected credit price</t>
  </si>
  <si>
    <t>Expected cash equity</t>
  </si>
  <si>
    <t>RESERVE FOR REPLACEMENT/OTHER RESERVES</t>
  </si>
  <si>
    <t>Expenses (except Mgmnt fees):</t>
  </si>
  <si>
    <t>Title of Signer</t>
  </si>
  <si>
    <t>Effective Gross Income (EGI)</t>
  </si>
  <si>
    <t>Mgmnt fees + GRT (increases with EGI)</t>
  </si>
  <si>
    <t>Printed Name/Title:_________________________________________________</t>
  </si>
  <si>
    <t>Date: _________________</t>
  </si>
  <si>
    <t>Total Development Cost TDC)</t>
  </si>
  <si>
    <t>TDC before Dev. Fees &amp; reserves</t>
  </si>
  <si>
    <t>Hard costs only - Do not include those listed</t>
  </si>
  <si>
    <t>in Sched. A (e.g. "Other Construction Costs")</t>
  </si>
  <si>
    <t>FEDERAL HTC REQUESTS ONLY</t>
  </si>
  <si>
    <t>ACQUISITION</t>
  </si>
  <si>
    <t>REHAB/NEW CONSTRUCTION</t>
  </si>
  <si>
    <t>Other (a)</t>
  </si>
  <si>
    <t>Landscaping</t>
  </si>
  <si>
    <t>Furniture, Fixtures, &amp; Equipment</t>
  </si>
  <si>
    <t>Other (b)</t>
  </si>
  <si>
    <t>Other (c)</t>
  </si>
  <si>
    <t>Other (d)</t>
  </si>
  <si>
    <t>Costs of Bond Issuance</t>
  </si>
  <si>
    <t>Other (e)</t>
  </si>
  <si>
    <t>Hard Relocation Costs</t>
  </si>
  <si>
    <t>Other (f)</t>
  </si>
  <si>
    <t>Other (g)</t>
  </si>
  <si>
    <t>Other (h)</t>
  </si>
  <si>
    <t>Applicant is required to provide detail on each "Other" row.</t>
  </si>
  <si>
    <t>ACQUISITION COSTS [Other (a)]</t>
  </si>
  <si>
    <t>DESCRIPTION OF COST</t>
  </si>
  <si>
    <t>AMOUNT</t>
  </si>
  <si>
    <t>TOTAL</t>
  </si>
  <si>
    <t>OTHER CONSTRUCTION COSTS [Other (b)]</t>
  </si>
  <si>
    <t>PROFESSIONAL SERVICES/FEES [Other (c)]</t>
  </si>
  <si>
    <t>CONSTRUCTION FINANCING COSTS [Other (d)]</t>
  </si>
  <si>
    <t>PERMANENT FINANCING COSTS [Other (e)]</t>
  </si>
  <si>
    <t>SOFT COSTS [Other [f)]</t>
  </si>
  <si>
    <t>SYNDICATION [Other (g)]</t>
  </si>
  <si>
    <t>RESERVES [Other (h)]</t>
  </si>
  <si>
    <t>Relocation Consultant</t>
  </si>
  <si>
    <t>Section G</t>
  </si>
  <si>
    <t>Section H</t>
  </si>
  <si>
    <t>Section I</t>
  </si>
  <si>
    <t>3rd Installment</t>
  </si>
  <si>
    <t>Commercial Vacancy:</t>
  </si>
  <si>
    <t>Page 1 of 4</t>
  </si>
  <si>
    <t>Page 3 of 4</t>
  </si>
  <si>
    <t>Page 2 of 4</t>
  </si>
  <si>
    <t>Page 4 of 4</t>
  </si>
  <si>
    <t>Schedule A: Development Cost Budget</t>
  </si>
  <si>
    <t>Schedule B: Unit Type and Rent Summary</t>
  </si>
  <si>
    <r>
      <t>Gross Monthly Rent/Unit</t>
    </r>
    <r>
      <rPr>
        <vertAlign val="superscript"/>
        <sz val="11"/>
        <color indexed="8"/>
        <rFont val="Arial"/>
        <family val="2"/>
      </rPr>
      <t>(1)</t>
    </r>
  </si>
  <si>
    <r>
      <t xml:space="preserve">            Total All Units </t>
    </r>
    <r>
      <rPr>
        <sz val="11"/>
        <color indexed="8"/>
        <rFont val="Arial"/>
        <family val="2"/>
      </rPr>
      <t>(Total Section A-H)</t>
    </r>
  </si>
  <si>
    <r>
      <t>(1)</t>
    </r>
    <r>
      <rPr>
        <sz val="11"/>
        <color indexed="8"/>
        <rFont val="Arial"/>
        <family val="2"/>
      </rPr>
      <t>Not to exceed rent limits for program applied for.</t>
    </r>
  </si>
  <si>
    <r>
      <t xml:space="preserve">(1) Minimum reserves per unit per year: </t>
    </r>
    <r>
      <rPr>
        <b/>
        <sz val="11"/>
        <rFont val="Arial"/>
        <family val="2"/>
      </rPr>
      <t>$250/unit/year</t>
    </r>
    <r>
      <rPr>
        <sz val="11"/>
        <rFont val="Arial"/>
        <family val="2"/>
      </rPr>
      <t xml:space="preserve"> for Senior Housing (new construction only), and </t>
    </r>
  </si>
  <si>
    <r>
      <t>$300/unit/year</t>
    </r>
    <r>
      <rPr>
        <sz val="11"/>
        <rFont val="Arial"/>
        <family val="2"/>
      </rPr>
      <t xml:space="preserve"> for all other new construction and rehabilitation projects.</t>
    </r>
  </si>
  <si>
    <t>Management Agent Signature:________________________________________</t>
  </si>
  <si>
    <t>Annual Compliance Fees ($50 per LI unit)</t>
  </si>
  <si>
    <t>Schedule D: Contractor's and Applicant's Cost Breakdown</t>
  </si>
  <si>
    <r>
      <t>Total Cost [A]</t>
    </r>
    <r>
      <rPr>
        <vertAlign val="superscript"/>
        <sz val="11"/>
        <rFont val="Arial"/>
        <family val="2"/>
      </rPr>
      <t>(1)</t>
    </r>
  </si>
  <si>
    <r>
      <t>(1)</t>
    </r>
    <r>
      <rPr>
        <sz val="11"/>
        <rFont val="Arial"/>
        <family val="2"/>
      </rPr>
      <t xml:space="preserve"> Sum of Columns B and C.</t>
    </r>
  </si>
  <si>
    <t>Sub-total: Site Construction</t>
  </si>
  <si>
    <t>Contractor Signature: _______________________________________</t>
  </si>
  <si>
    <t>Contractor Firm: __________________________________________</t>
  </si>
  <si>
    <t>Schedule E:  Development Schedule</t>
  </si>
  <si>
    <t xml:space="preserve">Schedule H:  Applicant's Previous Participation Certificate </t>
  </si>
  <si>
    <t>Schedule I:  Previous Participation of Management</t>
  </si>
  <si>
    <t>Schedule C-1: Cash Flow Projection</t>
  </si>
  <si>
    <t>Annual Rental Income</t>
  </si>
  <si>
    <t>(if applicable)</t>
  </si>
  <si>
    <t>Schedule C: Operating Expense Budget</t>
  </si>
  <si>
    <t>Prior Year Operating Expenses - REHABILITATION PROJECTS ONLY</t>
  </si>
  <si>
    <t>Vacancy Rate:</t>
  </si>
  <si>
    <t>If you plan to issue bonds, indicate amounts.</t>
  </si>
  <si>
    <t>Developer Fee*</t>
  </si>
  <si>
    <t>*The amount of developer fee included in 30 percent basis will be proportional to acquisition cost (not including land) divided by total development cost (TDC).  If the project just has land as acquisition, then there will not be a split in the developer fee. If you have any basis eligible acquisition costs, then the developer fee will be split based on the percentage of acquisition basis vs rehab basis.  For example, if basis eligible acquisition costs are ¼ of TDC, ¼ of developer fee will be included in 30% basis. No deductions are made from TDC for the purpose of calculating the developer fee split.</t>
  </si>
  <si>
    <t>to be used if project is combined Rehab/NC to separate out both types of costs.</t>
  </si>
  <si>
    <t>2022 MFA UNIVERSAL RENTAL DEVELOPMENT APPLICATION</t>
  </si>
  <si>
    <r>
      <t>(2)</t>
    </r>
    <r>
      <rPr>
        <sz val="11"/>
        <color indexed="8"/>
        <rFont val="Arial"/>
        <family val="2"/>
      </rPr>
      <t>Market Rate/Unrestricted Units should not include management units.  Employee/Exempt Units are approved by Asset Management after PIS.</t>
    </r>
  </si>
  <si>
    <t>of Median Income</t>
  </si>
  <si>
    <t xml:space="preserve">Restricted Units at </t>
  </si>
  <si>
    <t xml:space="preserve">Restricted Units at  </t>
  </si>
  <si>
    <t>Multiply by tax investor ownership percentage</t>
  </si>
  <si>
    <t>0-BR</t>
  </si>
  <si>
    <t>4-BR</t>
  </si>
  <si>
    <t>5-BR</t>
  </si>
  <si>
    <r>
      <t>Number BR/Unit Type</t>
    </r>
    <r>
      <rPr>
        <vertAlign val="superscript"/>
        <sz val="11"/>
        <color rgb="FF000000"/>
        <rFont val="Arial"/>
        <family val="2"/>
      </rPr>
      <t>(3)</t>
    </r>
  </si>
  <si>
    <r>
      <t>(3</t>
    </r>
    <r>
      <rPr>
        <vertAlign val="superscript"/>
        <sz val="11"/>
        <color rgb="FF000000"/>
        <rFont val="Arial"/>
        <family val="2"/>
      </rPr>
      <t>)</t>
    </r>
    <r>
      <rPr>
        <sz val="11"/>
        <color rgb="FF000000"/>
        <rFont val="Arial"/>
        <family val="2"/>
      </rPr>
      <t>Select from drop down menu:  _-BR for LIHTC only, Lo HOME for Low Home Units, Hi HOME for High HOME Units, RA for units with Rental Assistance (e.g., RD, Project Based Vouchers, etc.), or NHTF for units supported with National Housing Trust Fund</t>
    </r>
  </si>
  <si>
    <t>project's operating budget for its first year of operations, pursuant to agreement with the following party:</t>
  </si>
  <si>
    <t>(Included in Sections A-H above)</t>
  </si>
  <si>
    <t>2022 MFA UNIVERSAL RENTAL DEVELOPMENT  APPLICATION</t>
  </si>
  <si>
    <t xml:space="preserve">For Project compliance purposes (Section IV.C.8 of the QAP), Principal  would include shareholders with interests of 25 percent or more, all </t>
  </si>
  <si>
    <t>Section A - Enter Source</t>
  </si>
  <si>
    <t>Third Loan or Grant</t>
  </si>
  <si>
    <t>Fourth Loan or Grant</t>
  </si>
  <si>
    <t>Fifth Loan or Grant</t>
  </si>
  <si>
    <t>6th Loan or Grant</t>
  </si>
  <si>
    <t>7th Loan or Grant</t>
  </si>
  <si>
    <t>Loan or Grant?</t>
  </si>
  <si>
    <t>Program</t>
  </si>
  <si>
    <t>Source/</t>
  </si>
  <si>
    <t xml:space="preserve">Loan  </t>
  </si>
  <si>
    <t xml:space="preserve">Loan </t>
  </si>
  <si>
    <t xml:space="preserve">First Other Equity </t>
  </si>
  <si>
    <t>2nd Other Equity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</si>
</sst>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5" formatCode="&quot;$&quot;#,##0_);\(&quot;$&quot;#,##0\)"/>
    <numFmt numFmtId="44" formatCode="_(&quot;$&quot;* #,##0.00_);_(&quot;$&quot;* \(#,##0.00\);_(&quot;$&quot;* &quot;-&quot;??_);_(@_)"/>
    <numFmt numFmtId="43" formatCode="_(* #,##0.00_);_(* \(#,##0.00\);_(* &quot;-&quot;??_);_(@_)"/>
    <numFmt numFmtId="164" formatCode="#."/>
    <numFmt numFmtId="165" formatCode="mm/dd/yy_)"/>
    <numFmt numFmtId="166" formatCode="General_)"/>
    <numFmt numFmtId="167" formatCode="#.00"/>
    <numFmt numFmtId="168" formatCode="m\o\n\th\ d\,\ yyyy"/>
    <numFmt numFmtId="169" formatCode="m/yy"/>
    <numFmt numFmtId="170" formatCode="#,###"/>
    <numFmt numFmtId="171" formatCode="_(&quot;$&quot;* #,##0_);_(&quot;$&quot;* \(#,##0\);_(&quot;$&quot;* &quot;-&quot;??_);_(@_)"/>
    <numFmt numFmtId="172" formatCode="_(* #,##0_);_(* \(#,##0\);_(* &quot;-&quot;??_);_(@_)"/>
    <numFmt numFmtId="173" formatCode="&quot;$&quot;#,##0\ ;\(&quot;$&quot;#,##0\)"/>
    <numFmt numFmtId="174" formatCode="#,##0.000_);\(#,##0.000\)"/>
    <numFmt numFmtId="175" formatCode="#,##0.00000_);\(#,##0.00000\)"/>
  </numFmts>
  <fonts count="41" x14ac:knownFonts="1">
    <font>
      <sz val="12"/>
      <name val="Courier"/>
    </font>
    <font>
      <b/>
      <sz val="10"/>
      <name val="Arial"/>
      <family val="2"/>
    </font>
    <font>
      <sz val="10"/>
      <name val="Arial"/>
      <family val="2"/>
    </font>
    <font>
      <sz val="10"/>
      <color indexed="8"/>
      <name val="Arial"/>
      <family val="2"/>
    </font>
    <font>
      <sz val="12"/>
      <color indexed="8"/>
      <name val="Arial"/>
      <family val="2"/>
    </font>
    <font>
      <sz val="10"/>
      <name val="Arial"/>
      <family val="2"/>
    </font>
    <font>
      <sz val="12"/>
      <name val="Arial"/>
      <family val="2"/>
    </font>
    <font>
      <sz val="11"/>
      <name val="Arial"/>
      <family val="2"/>
    </font>
    <font>
      <sz val="8"/>
      <name val="Arial"/>
      <family val="2"/>
    </font>
    <font>
      <sz val="1"/>
      <color indexed="8"/>
      <name val="Courier"/>
      <family val="3"/>
    </font>
    <font>
      <b/>
      <sz val="1"/>
      <color indexed="8"/>
      <name val="Courier"/>
      <family val="3"/>
    </font>
    <font>
      <sz val="12"/>
      <name val="Courier"/>
      <family val="3"/>
    </font>
    <font>
      <b/>
      <sz val="12"/>
      <name val="Arial"/>
      <family val="2"/>
    </font>
    <font>
      <b/>
      <sz val="11"/>
      <name val="Arial"/>
      <family val="2"/>
    </font>
    <font>
      <u/>
      <sz val="11"/>
      <name val="Arial"/>
      <family val="2"/>
    </font>
    <font>
      <b/>
      <sz val="11"/>
      <color indexed="8"/>
      <name val="Arial"/>
      <family val="2"/>
    </font>
    <font>
      <sz val="11"/>
      <color indexed="8"/>
      <name val="Arial"/>
      <family val="2"/>
    </font>
    <font>
      <sz val="11"/>
      <name val="Courier"/>
      <family val="3"/>
    </font>
    <font>
      <b/>
      <sz val="11"/>
      <color indexed="8"/>
      <name val="Arial"/>
      <family val="2"/>
    </font>
    <font>
      <b/>
      <i/>
      <sz val="12"/>
      <name val="Arial"/>
      <family val="2"/>
    </font>
    <font>
      <sz val="10"/>
      <name val="Courier"/>
      <family val="3"/>
    </font>
    <font>
      <sz val="9"/>
      <name val="Arial"/>
      <family val="2"/>
    </font>
    <font>
      <b/>
      <sz val="12"/>
      <name val="Arial"/>
      <family val="2"/>
    </font>
    <font>
      <sz val="11"/>
      <name val="Times New Roman"/>
      <family val="1"/>
    </font>
    <font>
      <sz val="11"/>
      <color rgb="FFFF0000"/>
      <name val="Arial"/>
      <family val="2"/>
    </font>
    <font>
      <sz val="14"/>
      <color indexed="8"/>
      <name val="Arial"/>
      <family val="2"/>
    </font>
    <font>
      <b/>
      <sz val="14"/>
      <color indexed="8"/>
      <name val="Arial"/>
      <family val="2"/>
    </font>
    <font>
      <vertAlign val="superscript"/>
      <sz val="11"/>
      <color indexed="8"/>
      <name val="Arial"/>
      <family val="2"/>
    </font>
    <font>
      <b/>
      <i/>
      <sz val="11"/>
      <name val="Arial"/>
      <family val="2"/>
    </font>
    <font>
      <vertAlign val="superscript"/>
      <sz val="11"/>
      <name val="Arial"/>
      <family val="2"/>
    </font>
    <font>
      <i/>
      <sz val="11"/>
      <name val="Arial"/>
      <family val="2"/>
    </font>
    <font>
      <sz val="8"/>
      <name val="Courier"/>
    </font>
    <font>
      <sz val="11"/>
      <name val="Courier"/>
    </font>
    <font>
      <sz val="10"/>
      <name val="Courier"/>
    </font>
    <font>
      <b/>
      <sz val="10"/>
      <color indexed="8"/>
      <name val="Arial"/>
      <family val="2"/>
    </font>
    <font>
      <sz val="9"/>
      <color indexed="8"/>
      <name val="Arial"/>
      <family val="2"/>
    </font>
    <font>
      <sz val="8"/>
      <color indexed="8"/>
      <name val="Arial"/>
      <family val="2"/>
    </font>
    <font>
      <vertAlign val="superscript"/>
      <sz val="11"/>
      <color rgb="FF000000"/>
      <name val="Arial"/>
      <family val="2"/>
    </font>
    <font>
      <sz val="11"/>
      <color rgb="FF000000"/>
      <name val="Arial"/>
      <family val="2"/>
    </font>
    <font>
      <b/>
      <sz val="11"/>
      <color rgb="FFFF0000"/>
      <name val="Arial"/>
      <family val="2"/>
    </font>
    <font>
      <sz val="9"/>
      <color indexed="81"/>
      <name val="Tahoma"/>
      <family val="2"/>
    </font>
  </fonts>
  <fills count="12">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theme="0" tint="-0.249977111117893"/>
        <bgColor indexed="64"/>
      </patternFill>
    </fill>
    <fill>
      <patternFill patternType="solid">
        <fgColor rgb="FFFFFFCC"/>
        <bgColor indexed="64"/>
      </patternFill>
    </fill>
    <fill>
      <patternFill patternType="solid">
        <fgColor theme="8" tint="0.39997558519241921"/>
        <bgColor indexed="64"/>
      </patternFill>
    </fill>
    <fill>
      <patternFill patternType="solid">
        <fgColor rgb="FFE3DE00"/>
        <bgColor indexed="64"/>
      </patternFill>
    </fill>
    <fill>
      <patternFill patternType="solid">
        <fgColor rgb="FFF2EC00"/>
        <bgColor indexed="64"/>
      </patternFill>
    </fill>
    <fill>
      <patternFill patternType="solid">
        <fgColor theme="8" tint="0.79998168889431442"/>
        <bgColor indexed="64"/>
      </patternFill>
    </fill>
    <fill>
      <patternFill patternType="solid">
        <fgColor rgb="FFFFFFF7"/>
        <bgColor indexed="64"/>
      </patternFill>
    </fill>
    <fill>
      <patternFill patternType="solid">
        <fgColor theme="0" tint="-4.9989318521683403E-2"/>
        <bgColor indexed="64"/>
      </patternFill>
    </fill>
  </fills>
  <borders count="103">
    <border>
      <left/>
      <right/>
      <top/>
      <bottom/>
      <diagonal/>
    </border>
    <border>
      <left/>
      <right/>
      <top style="thin">
        <color indexed="64"/>
      </top>
      <bottom style="double">
        <color indexed="64"/>
      </bottom>
      <diagonal/>
    </border>
    <border>
      <left style="double">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double">
        <color indexed="64"/>
      </bottom>
      <diagonal/>
    </border>
    <border>
      <left style="thin">
        <color indexed="64"/>
      </left>
      <right style="thin">
        <color indexed="64"/>
      </right>
      <top/>
      <bottom style="double">
        <color indexed="64"/>
      </bottom>
      <diagonal/>
    </border>
    <border>
      <left/>
      <right/>
      <top/>
      <bottom style="thin">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diagonal/>
    </border>
    <border>
      <left/>
      <right style="double">
        <color indexed="64"/>
      </right>
      <top style="double">
        <color indexed="64"/>
      </top>
      <bottom/>
      <diagonal/>
    </border>
    <border>
      <left style="thin">
        <color indexed="64"/>
      </left>
      <right style="thin">
        <color indexed="64"/>
      </right>
      <top style="double">
        <color indexed="64"/>
      </top>
      <bottom style="thin">
        <color indexed="64"/>
      </bottom>
      <diagonal/>
    </border>
    <border>
      <left style="double">
        <color indexed="64"/>
      </left>
      <right/>
      <top style="double">
        <color indexed="64"/>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double">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double">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top/>
      <bottom style="double">
        <color indexed="64"/>
      </bottom>
      <diagonal/>
    </border>
    <border>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
      <left style="thin">
        <color indexed="64"/>
      </left>
      <right style="double">
        <color indexed="64"/>
      </right>
      <top/>
      <bottom style="double">
        <color indexed="64"/>
      </bottom>
      <diagonal/>
    </border>
    <border>
      <left/>
      <right/>
      <top style="double">
        <color indexed="64"/>
      </top>
      <bottom style="double">
        <color indexed="64"/>
      </bottom>
      <diagonal/>
    </border>
  </borders>
  <cellStyleXfs count="19">
    <xf numFmtId="37" fontId="0" fillId="0" borderId="0"/>
    <xf numFmtId="43" fontId="2" fillId="0" borderId="0" applyFont="0" applyFill="0" applyBorder="0" applyAlignment="0" applyProtection="0"/>
    <xf numFmtId="44" fontId="2" fillId="0" borderId="0" applyFont="0" applyFill="0" applyBorder="0" applyAlignment="0" applyProtection="0"/>
    <xf numFmtId="168" fontId="9" fillId="0" borderId="0">
      <protection locked="0"/>
    </xf>
    <xf numFmtId="167" fontId="9" fillId="0" borderId="0">
      <protection locked="0"/>
    </xf>
    <xf numFmtId="164" fontId="10" fillId="0" borderId="0">
      <protection locked="0"/>
    </xf>
    <xf numFmtId="164" fontId="10" fillId="0" borderId="0">
      <protection locked="0"/>
    </xf>
    <xf numFmtId="166" fontId="11" fillId="0" borderId="0">
      <alignment vertical="center"/>
    </xf>
    <xf numFmtId="166" fontId="11" fillId="0" borderId="0"/>
    <xf numFmtId="9" fontId="2" fillId="0" borderId="0" applyFont="0" applyFill="0" applyBorder="0" applyAlignment="0" applyProtection="0"/>
    <xf numFmtId="164" fontId="9" fillId="0" borderId="1">
      <protection locked="0"/>
    </xf>
    <xf numFmtId="0" fontId="6" fillId="0" borderId="0"/>
    <xf numFmtId="3" fontId="5" fillId="0" borderId="0" applyFont="0" applyFill="0" applyBorder="0" applyAlignment="0" applyProtection="0"/>
    <xf numFmtId="173" fontId="5" fillId="0" borderId="0" applyFont="0" applyFill="0" applyBorder="0" applyAlignment="0" applyProtection="0"/>
    <xf numFmtId="3" fontId="2" fillId="0" borderId="0" applyFont="0" applyFill="0" applyBorder="0" applyAlignment="0" applyProtection="0"/>
    <xf numFmtId="173" fontId="2" fillId="0" borderId="0" applyFont="0" applyFill="0" applyBorder="0" applyAlignment="0" applyProtection="0"/>
    <xf numFmtId="37" fontId="11" fillId="0" borderId="0"/>
    <xf numFmtId="3" fontId="2" fillId="0" borderId="0" applyFont="0" applyFill="0" applyBorder="0" applyAlignment="0" applyProtection="0"/>
    <xf numFmtId="173" fontId="2" fillId="0" borderId="0" applyFont="0" applyFill="0" applyBorder="0" applyAlignment="0" applyProtection="0"/>
  </cellStyleXfs>
  <cellXfs count="652">
    <xf numFmtId="37" fontId="0" fillId="0" borderId="0" xfId="0"/>
    <xf numFmtId="37" fontId="7" fillId="0" borderId="0" xfId="0" applyFont="1" applyFill="1" applyBorder="1"/>
    <xf numFmtId="37" fontId="14" fillId="0" borderId="0" xfId="0" applyFont="1" applyFill="1" applyBorder="1"/>
    <xf numFmtId="166" fontId="16" fillId="0" borderId="3" xfId="8" applyFont="1" applyFill="1" applyBorder="1" applyAlignment="1" applyProtection="1">
      <alignment horizontal="left" vertical="center"/>
    </xf>
    <xf numFmtId="166" fontId="16" fillId="0" borderId="8" xfId="8" applyFont="1" applyFill="1" applyBorder="1" applyAlignment="1" applyProtection="1">
      <alignment horizontal="left" vertical="center"/>
    </xf>
    <xf numFmtId="166" fontId="16" fillId="0" borderId="9" xfId="8" applyFont="1" applyFill="1" applyBorder="1" applyAlignment="1" applyProtection="1">
      <alignment horizontal="left" vertical="center"/>
    </xf>
    <xf numFmtId="37" fontId="7" fillId="0" borderId="16" xfId="0" applyFont="1" applyFill="1" applyBorder="1" applyAlignment="1" applyProtection="1">
      <alignment vertical="center"/>
      <protection locked="0"/>
    </xf>
    <xf numFmtId="37" fontId="7" fillId="0" borderId="0" xfId="0" applyFont="1" applyFill="1"/>
    <xf numFmtId="37" fontId="6" fillId="0" borderId="0" xfId="0" applyFont="1" applyFill="1"/>
    <xf numFmtId="37" fontId="13" fillId="0" borderId="16" xfId="0" applyFont="1" applyFill="1" applyBorder="1" applyAlignment="1">
      <alignment vertical="center"/>
    </xf>
    <xf numFmtId="37" fontId="7" fillId="0" borderId="16" xfId="0" applyFont="1" applyFill="1" applyBorder="1" applyAlignment="1">
      <alignment vertical="center"/>
    </xf>
    <xf numFmtId="37" fontId="7" fillId="0" borderId="7" xfId="0" applyFont="1" applyFill="1" applyBorder="1" applyAlignment="1">
      <alignment vertical="center"/>
    </xf>
    <xf numFmtId="37" fontId="7" fillId="0" borderId="5" xfId="0" applyFont="1" applyFill="1" applyBorder="1"/>
    <xf numFmtId="37" fontId="7" fillId="0" borderId="43" xfId="0" applyFont="1" applyFill="1" applyBorder="1"/>
    <xf numFmtId="37" fontId="7" fillId="0" borderId="12" xfId="0" applyFont="1" applyFill="1" applyBorder="1"/>
    <xf numFmtId="37" fontId="7" fillId="0" borderId="0" xfId="0" applyFont="1" applyFill="1" applyBorder="1" applyAlignment="1">
      <alignment horizontal="right"/>
    </xf>
    <xf numFmtId="37" fontId="7" fillId="0" borderId="45" xfId="0" applyFont="1" applyFill="1" applyBorder="1"/>
    <xf numFmtId="37" fontId="7" fillId="0" borderId="0" xfId="0" applyFont="1" applyFill="1" applyAlignment="1"/>
    <xf numFmtId="37" fontId="7" fillId="0" borderId="0" xfId="0" applyFont="1" applyFill="1" applyAlignment="1">
      <alignment horizontal="centerContinuous"/>
    </xf>
    <xf numFmtId="37" fontId="8" fillId="0" borderId="0" xfId="0" applyFont="1" applyFill="1" applyBorder="1"/>
    <xf numFmtId="3" fontId="16" fillId="0" borderId="0" xfId="8" applyNumberFormat="1" applyFont="1" applyFill="1" applyBorder="1" applyAlignment="1" applyProtection="1">
      <alignment horizontal="right" vertical="center"/>
      <protection locked="0"/>
    </xf>
    <xf numFmtId="37" fontId="7" fillId="0" borderId="0" xfId="0" applyFont="1" applyFill="1" applyAlignment="1">
      <alignment horizontal="right"/>
    </xf>
    <xf numFmtId="37" fontId="7" fillId="0" borderId="16" xfId="0" applyFont="1" applyFill="1" applyBorder="1"/>
    <xf numFmtId="37" fontId="7" fillId="0" borderId="4" xfId="0" applyFont="1" applyFill="1" applyBorder="1"/>
    <xf numFmtId="37" fontId="7" fillId="0" borderId="47" xfId="0" applyFont="1" applyFill="1" applyBorder="1"/>
    <xf numFmtId="37" fontId="7" fillId="0" borderId="6" xfId="0" applyFont="1" applyFill="1" applyBorder="1"/>
    <xf numFmtId="0" fontId="6" fillId="0" borderId="0" xfId="11" applyNumberFormat="1" applyProtection="1">
      <protection locked="0"/>
    </xf>
    <xf numFmtId="37" fontId="13" fillId="0" borderId="5" xfId="0" applyFont="1" applyFill="1" applyBorder="1"/>
    <xf numFmtId="37" fontId="13" fillId="0" borderId="44" xfId="0" applyFont="1" applyFill="1" applyBorder="1"/>
    <xf numFmtId="37" fontId="7" fillId="0" borderId="5" xfId="0" applyFont="1" applyFill="1" applyBorder="1" applyAlignment="1">
      <alignment horizontal="centerContinuous"/>
    </xf>
    <xf numFmtId="14" fontId="7" fillId="0" borderId="5" xfId="0" applyNumberFormat="1" applyFont="1" applyFill="1" applyBorder="1" applyProtection="1">
      <protection locked="0"/>
    </xf>
    <xf numFmtId="14" fontId="7" fillId="0" borderId="0" xfId="0" applyNumberFormat="1" applyFont="1" applyFill="1" applyBorder="1" applyProtection="1">
      <protection locked="0"/>
    </xf>
    <xf numFmtId="172" fontId="16" fillId="3" borderId="16" xfId="1" applyNumberFormat="1" applyFont="1" applyFill="1" applyBorder="1" applyAlignment="1" applyProtection="1">
      <alignment horizontal="right" vertical="center"/>
    </xf>
    <xf numFmtId="172" fontId="16" fillId="3" borderId="6" xfId="1" applyNumberFormat="1" applyFont="1" applyFill="1" applyBorder="1" applyAlignment="1" applyProtection="1">
      <alignment horizontal="right" vertical="center"/>
    </xf>
    <xf numFmtId="172" fontId="16" fillId="3" borderId="73" xfId="1" applyNumberFormat="1" applyFont="1" applyFill="1" applyBorder="1" applyAlignment="1" applyProtection="1">
      <alignment horizontal="right" vertical="center"/>
    </xf>
    <xf numFmtId="172" fontId="7" fillId="3" borderId="16" xfId="1" applyNumberFormat="1" applyFont="1" applyFill="1" applyBorder="1" applyAlignment="1" applyProtection="1">
      <alignment horizontal="right"/>
    </xf>
    <xf numFmtId="166" fontId="7" fillId="0" borderId="35" xfId="8" applyFont="1" applyFill="1" applyBorder="1" applyAlignment="1" applyProtection="1">
      <alignment horizontal="center" vertical="center"/>
    </xf>
    <xf numFmtId="166" fontId="7" fillId="0" borderId="34" xfId="8" applyFont="1" applyFill="1" applyBorder="1" applyAlignment="1" applyProtection="1">
      <alignment horizontal="center" vertical="center"/>
    </xf>
    <xf numFmtId="166" fontId="7" fillId="0" borderId="23" xfId="8" applyFont="1" applyFill="1" applyBorder="1" applyAlignment="1" applyProtection="1">
      <alignment horizontal="center" vertical="center"/>
    </xf>
    <xf numFmtId="172" fontId="16" fillId="3" borderId="6" xfId="1" applyNumberFormat="1" applyFont="1" applyFill="1" applyBorder="1" applyAlignment="1" applyProtection="1">
      <alignment horizontal="center" vertical="center"/>
    </xf>
    <xf numFmtId="166" fontId="11" fillId="0" borderId="0" xfId="8" applyFill="1" applyProtection="1"/>
    <xf numFmtId="166" fontId="7" fillId="0" borderId="8" xfId="8" applyFont="1" applyFill="1" applyBorder="1" applyAlignment="1" applyProtection="1">
      <alignment horizontal="left" vertical="center"/>
    </xf>
    <xf numFmtId="166" fontId="7" fillId="0" borderId="3" xfId="8" applyFont="1" applyFill="1" applyBorder="1" applyAlignment="1" applyProtection="1">
      <alignment horizontal="left" vertical="center"/>
    </xf>
    <xf numFmtId="172" fontId="16" fillId="3" borderId="4" xfId="1" applyNumberFormat="1" applyFont="1" applyFill="1" applyBorder="1" applyAlignment="1" applyProtection="1">
      <alignment horizontal="right" vertical="center"/>
    </xf>
    <xf numFmtId="166" fontId="11" fillId="0" borderId="23" xfId="8" applyFill="1" applyBorder="1" applyProtection="1"/>
    <xf numFmtId="172" fontId="16" fillId="4" borderId="16" xfId="1" applyNumberFormat="1" applyFont="1" applyFill="1" applyBorder="1" applyAlignment="1" applyProtection="1">
      <alignment horizontal="right" vertical="center"/>
    </xf>
    <xf numFmtId="166" fontId="16" fillId="0" borderId="16" xfId="8" applyFont="1" applyFill="1" applyBorder="1" applyAlignment="1" applyProtection="1">
      <alignment horizontal="left" vertical="center"/>
    </xf>
    <xf numFmtId="166" fontId="7" fillId="0" borderId="16" xfId="8" applyFont="1" applyFill="1" applyBorder="1" applyAlignment="1" applyProtection="1">
      <alignment horizontal="center" vertical="center"/>
    </xf>
    <xf numFmtId="166" fontId="16" fillId="0" borderId="79" xfId="8" applyFont="1" applyFill="1" applyBorder="1" applyAlignment="1" applyProtection="1">
      <alignment horizontal="left" vertical="center"/>
    </xf>
    <xf numFmtId="166" fontId="7" fillId="0" borderId="78" xfId="8" applyFont="1" applyFill="1" applyBorder="1" applyAlignment="1" applyProtection="1">
      <alignment horizontal="center" vertical="center"/>
    </xf>
    <xf numFmtId="4" fontId="19" fillId="0" borderId="0" xfId="11" applyNumberFormat="1" applyFont="1" applyAlignment="1" applyProtection="1">
      <alignment horizontal="center"/>
    </xf>
    <xf numFmtId="4" fontId="6" fillId="0" borderId="0" xfId="11" applyNumberFormat="1" applyProtection="1"/>
    <xf numFmtId="4" fontId="19" fillId="0" borderId="0" xfId="11" applyNumberFormat="1" applyFont="1" applyProtection="1"/>
    <xf numFmtId="4" fontId="6" fillId="0" borderId="0" xfId="11" applyNumberFormat="1" applyFont="1" applyProtection="1"/>
    <xf numFmtId="3" fontId="22" fillId="0" borderId="0" xfId="11" applyNumberFormat="1" applyFont="1" applyProtection="1"/>
    <xf numFmtId="3" fontId="6" fillId="0" borderId="0" xfId="11" applyNumberFormat="1" applyProtection="1"/>
    <xf numFmtId="3" fontId="19" fillId="0" borderId="0" xfId="11" applyNumberFormat="1" applyFont="1" applyProtection="1"/>
    <xf numFmtId="3" fontId="6" fillId="0" borderId="0" xfId="11" applyNumberFormat="1" applyFont="1" applyProtection="1"/>
    <xf numFmtId="4" fontId="22" fillId="0" borderId="0" xfId="11" applyNumberFormat="1" applyFont="1" applyProtection="1"/>
    <xf numFmtId="37" fontId="7" fillId="0" borderId="0" xfId="0" applyFont="1" applyFill="1" applyAlignment="1" applyProtection="1">
      <alignment vertical="center"/>
    </xf>
    <xf numFmtId="37" fontId="13" fillId="0" borderId="16" xfId="0" applyFont="1" applyFill="1" applyBorder="1" applyAlignment="1" applyProtection="1">
      <alignment vertical="center"/>
    </xf>
    <xf numFmtId="37" fontId="7" fillId="0" borderId="16" xfId="0" applyFont="1" applyFill="1" applyBorder="1" applyAlignment="1" applyProtection="1">
      <alignment vertical="center"/>
    </xf>
    <xf numFmtId="37" fontId="13" fillId="0" borderId="34" xfId="0" applyFont="1" applyFill="1" applyBorder="1" applyAlignment="1" applyProtection="1">
      <alignment vertical="center"/>
    </xf>
    <xf numFmtId="37" fontId="13" fillId="0" borderId="6" xfId="0" applyFont="1" applyFill="1" applyBorder="1" applyAlignment="1" applyProtection="1">
      <alignment vertical="center"/>
    </xf>
    <xf numFmtId="37" fontId="7" fillId="0" borderId="7" xfId="0" applyFont="1" applyFill="1" applyBorder="1" applyAlignment="1" applyProtection="1">
      <alignment vertical="center"/>
    </xf>
    <xf numFmtId="166" fontId="15" fillId="0" borderId="0" xfId="8" applyFont="1" applyFill="1" applyAlignment="1" applyProtection="1">
      <alignment horizontal="centerContinuous" vertical="center"/>
      <protection locked="0"/>
    </xf>
    <xf numFmtId="166" fontId="7" fillId="0" borderId="0" xfId="8" applyFont="1" applyFill="1" applyAlignment="1" applyProtection="1">
      <alignment horizontal="centerContinuous" vertical="center"/>
      <protection locked="0"/>
    </xf>
    <xf numFmtId="166" fontId="6" fillId="0" borderId="0" xfId="8" applyFont="1" applyFill="1" applyAlignment="1" applyProtection="1">
      <alignment horizontal="center" vertical="center"/>
      <protection locked="0"/>
    </xf>
    <xf numFmtId="166" fontId="11" fillId="0" borderId="0" xfId="8" applyFill="1" applyAlignment="1" applyProtection="1">
      <alignment horizontal="center" vertical="center"/>
      <protection locked="0"/>
    </xf>
    <xf numFmtId="166" fontId="11" fillId="0" borderId="0" xfId="8" applyFill="1" applyProtection="1">
      <protection locked="0"/>
    </xf>
    <xf numFmtId="37" fontId="0" fillId="0" borderId="0" xfId="0" applyFill="1" applyProtection="1">
      <protection locked="0"/>
    </xf>
    <xf numFmtId="166" fontId="7" fillId="0" borderId="0" xfId="8" applyFont="1" applyFill="1" applyAlignment="1" applyProtection="1">
      <alignment horizontal="right"/>
      <protection locked="0"/>
    </xf>
    <xf numFmtId="166" fontId="7" fillId="0" borderId="0" xfId="8" applyFont="1" applyFill="1" applyAlignment="1" applyProtection="1">
      <alignment horizontal="right" vertical="center"/>
      <protection locked="0"/>
    </xf>
    <xf numFmtId="166" fontId="7" fillId="0" borderId="0" xfId="8" applyFont="1" applyFill="1" applyAlignment="1" applyProtection="1">
      <alignment horizontal="center" vertical="center"/>
      <protection locked="0"/>
    </xf>
    <xf numFmtId="166" fontId="16" fillId="0" borderId="0" xfId="8" applyFont="1" applyFill="1" applyAlignment="1" applyProtection="1">
      <alignment horizontal="right" vertical="center"/>
      <protection locked="0"/>
    </xf>
    <xf numFmtId="166" fontId="7" fillId="0" borderId="0" xfId="8" applyFont="1" applyFill="1" applyBorder="1" applyAlignment="1" applyProtection="1">
      <alignment horizontal="center"/>
      <protection locked="0"/>
    </xf>
    <xf numFmtId="166" fontId="7" fillId="0" borderId="0" xfId="8" applyFont="1" applyFill="1" applyBorder="1" applyAlignment="1" applyProtection="1">
      <alignment horizontal="center" vertical="center"/>
      <protection locked="0"/>
    </xf>
    <xf numFmtId="166" fontId="1" fillId="0" borderId="0" xfId="8" applyFont="1" applyFill="1" applyProtection="1">
      <protection locked="0"/>
    </xf>
    <xf numFmtId="166" fontId="15" fillId="0" borderId="0" xfId="8" applyFont="1" applyFill="1" applyAlignment="1" applyProtection="1">
      <alignment horizontal="center" vertical="center"/>
      <protection locked="0"/>
    </xf>
    <xf numFmtId="166" fontId="2" fillId="0" borderId="8" xfId="8" applyFont="1" applyFill="1" applyBorder="1" applyAlignment="1" applyProtection="1">
      <alignment horizontal="centerContinuous" vertical="center"/>
      <protection locked="0"/>
    </xf>
    <xf numFmtId="166" fontId="5" fillId="0" borderId="34" xfId="8" applyFont="1" applyFill="1" applyBorder="1" applyAlignment="1" applyProtection="1">
      <alignment horizontal="centerContinuous" vertical="center"/>
      <protection locked="0"/>
    </xf>
    <xf numFmtId="166" fontId="5" fillId="0" borderId="8" xfId="8" applyFont="1" applyFill="1" applyBorder="1" applyAlignment="1" applyProtection="1">
      <alignment horizontal="centerContinuous" vertical="center"/>
      <protection locked="0"/>
    </xf>
    <xf numFmtId="166" fontId="3" fillId="0" borderId="4" xfId="8" applyFont="1" applyFill="1" applyBorder="1" applyAlignment="1" applyProtection="1">
      <alignment horizontal="center" vertical="center"/>
      <protection locked="0"/>
    </xf>
    <xf numFmtId="166" fontId="17" fillId="0" borderId="0" xfId="8" applyFont="1" applyFill="1" applyBorder="1" applyProtection="1">
      <protection locked="0"/>
    </xf>
    <xf numFmtId="166" fontId="3" fillId="0" borderId="47" xfId="8" applyFont="1" applyFill="1" applyBorder="1" applyAlignment="1" applyProtection="1">
      <alignment horizontal="center" vertical="center"/>
      <protection locked="0"/>
    </xf>
    <xf numFmtId="166" fontId="7" fillId="0" borderId="35" xfId="8" applyFont="1" applyFill="1" applyBorder="1" applyAlignment="1" applyProtection="1">
      <alignment horizontal="center" vertical="center"/>
      <protection locked="0"/>
    </xf>
    <xf numFmtId="166" fontId="26" fillId="0" borderId="0" xfId="8" applyFont="1" applyFill="1" applyBorder="1" applyAlignment="1" applyProtection="1">
      <alignment horizontal="left" vertical="center"/>
      <protection locked="0"/>
    </xf>
    <xf numFmtId="166" fontId="16" fillId="0" borderId="0" xfId="8" applyFont="1" applyFill="1" applyBorder="1" applyAlignment="1" applyProtection="1">
      <alignment horizontal="center" vertical="center"/>
      <protection locked="0"/>
    </xf>
    <xf numFmtId="165" fontId="16" fillId="0" borderId="0" xfId="8" applyNumberFormat="1" applyFont="1" applyFill="1" applyBorder="1" applyAlignment="1" applyProtection="1">
      <alignment horizontal="center" vertical="center"/>
      <protection locked="0"/>
    </xf>
    <xf numFmtId="166" fontId="7" fillId="0" borderId="34" xfId="8" applyFont="1" applyFill="1" applyBorder="1" applyAlignment="1" applyProtection="1">
      <alignment horizontal="center" vertical="center"/>
      <protection locked="0"/>
    </xf>
    <xf numFmtId="166" fontId="25" fillId="0" borderId="0" xfId="8" applyFont="1" applyFill="1" applyBorder="1" applyAlignment="1" applyProtection="1">
      <alignment horizontal="left" vertical="center"/>
      <protection locked="0"/>
    </xf>
    <xf numFmtId="166" fontId="7" fillId="0" borderId="23" xfId="8" applyFont="1" applyFill="1" applyBorder="1" applyAlignment="1" applyProtection="1">
      <alignment horizontal="center" vertical="center"/>
      <protection locked="0"/>
    </xf>
    <xf numFmtId="166" fontId="16" fillId="0" borderId="55" xfId="8" applyFont="1" applyFill="1" applyBorder="1" applyAlignment="1" applyProtection="1">
      <alignment horizontal="left" vertical="center"/>
      <protection locked="0"/>
    </xf>
    <xf numFmtId="166" fontId="16" fillId="0" borderId="56" xfId="8" applyFont="1" applyFill="1" applyBorder="1" applyAlignment="1" applyProtection="1">
      <alignment horizontal="center" vertical="center"/>
      <protection locked="0"/>
    </xf>
    <xf numFmtId="166" fontId="16" fillId="0" borderId="57" xfId="8" applyFont="1" applyFill="1" applyBorder="1" applyAlignment="1" applyProtection="1">
      <alignment horizontal="center" vertical="center"/>
      <protection locked="0"/>
    </xf>
    <xf numFmtId="165" fontId="16" fillId="0" borderId="57" xfId="8" applyNumberFormat="1" applyFont="1" applyFill="1" applyBorder="1" applyAlignment="1" applyProtection="1">
      <alignment horizontal="center" vertical="center"/>
      <protection locked="0"/>
    </xf>
    <xf numFmtId="166" fontId="16" fillId="0" borderId="12" xfId="8" applyFont="1" applyFill="1" applyBorder="1" applyAlignment="1" applyProtection="1">
      <alignment horizontal="left" vertical="center"/>
      <protection locked="0"/>
    </xf>
    <xf numFmtId="166" fontId="16" fillId="0" borderId="12" xfId="8" applyFont="1" applyFill="1" applyBorder="1" applyAlignment="1" applyProtection="1">
      <alignment horizontal="center" vertical="center"/>
      <protection locked="0"/>
    </xf>
    <xf numFmtId="165" fontId="16" fillId="0" borderId="12" xfId="8" applyNumberFormat="1" applyFont="1" applyFill="1" applyBorder="1" applyAlignment="1" applyProtection="1">
      <alignment horizontal="center" vertical="center"/>
      <protection locked="0"/>
    </xf>
    <xf numFmtId="166" fontId="16" fillId="0" borderId="0" xfId="8" applyFont="1" applyFill="1" applyBorder="1" applyAlignment="1" applyProtection="1">
      <alignment horizontal="left" vertical="center"/>
      <protection locked="0"/>
    </xf>
    <xf numFmtId="166" fontId="6" fillId="0" borderId="0" xfId="8" applyFont="1" applyFill="1" applyProtection="1">
      <protection locked="0"/>
    </xf>
    <xf numFmtId="166" fontId="2" fillId="0" borderId="0" xfId="8" applyFont="1" applyFill="1" applyAlignment="1" applyProtection="1">
      <alignment horizontal="center" vertical="center"/>
      <protection locked="0"/>
    </xf>
    <xf numFmtId="166" fontId="8" fillId="0" borderId="0" xfId="8" applyFont="1" applyFill="1" applyAlignment="1" applyProtection="1">
      <alignment horizontal="center" vertical="center"/>
      <protection locked="0"/>
    </xf>
    <xf numFmtId="37" fontId="0" fillId="0" borderId="0" xfId="0" applyProtection="1">
      <protection locked="0"/>
    </xf>
    <xf numFmtId="170" fontId="7" fillId="0" borderId="0" xfId="8" applyNumberFormat="1" applyFont="1" applyFill="1" applyBorder="1" applyAlignment="1" applyProtection="1">
      <alignment horizontal="right"/>
      <protection locked="0"/>
    </xf>
    <xf numFmtId="170" fontId="13" fillId="0" borderId="0" xfId="8" quotePrefix="1" applyNumberFormat="1" applyFont="1" applyFill="1" applyBorder="1" applyAlignment="1" applyProtection="1">
      <alignment horizontal="right"/>
      <protection locked="0"/>
    </xf>
    <xf numFmtId="166" fontId="5" fillId="0" borderId="0" xfId="8" applyFont="1" applyFill="1" applyAlignment="1" applyProtection="1">
      <alignment horizontal="left" vertical="center"/>
      <protection locked="0"/>
    </xf>
    <xf numFmtId="166" fontId="23" fillId="0" borderId="0" xfId="8" applyFont="1" applyFill="1" applyAlignment="1" applyProtection="1">
      <alignment horizontal="right" vertical="center"/>
      <protection locked="0"/>
    </xf>
    <xf numFmtId="37" fontId="23" fillId="0" borderId="0" xfId="8" applyNumberFormat="1" applyFont="1" applyFill="1" applyAlignment="1" applyProtection="1">
      <alignment horizontal="left" vertical="center"/>
      <protection locked="0"/>
    </xf>
    <xf numFmtId="166" fontId="23" fillId="0" borderId="0" xfId="8" applyFont="1" applyFill="1" applyAlignment="1" applyProtection="1">
      <alignment horizontal="left" vertical="center"/>
      <protection locked="0"/>
    </xf>
    <xf numFmtId="166" fontId="21" fillId="0" borderId="0" xfId="8" applyFont="1" applyFill="1" applyAlignment="1" applyProtection="1">
      <alignment horizontal="center" vertical="center"/>
      <protection locked="0"/>
    </xf>
    <xf numFmtId="166" fontId="6" fillId="0" borderId="0" xfId="8" applyFont="1" applyFill="1" applyAlignment="1" applyProtection="1">
      <alignment horizontal="left" vertical="center"/>
      <protection locked="0"/>
    </xf>
    <xf numFmtId="4" fontId="6" fillId="0" borderId="0" xfId="11" applyNumberFormat="1" applyProtection="1">
      <protection locked="0"/>
    </xf>
    <xf numFmtId="4" fontId="6" fillId="0" borderId="32" xfId="11" applyNumberFormat="1" applyBorder="1" applyProtection="1">
      <protection locked="0"/>
    </xf>
    <xf numFmtId="4" fontId="22" fillId="0" borderId="0" xfId="11" applyNumberFormat="1" applyFont="1" applyProtection="1">
      <protection locked="0"/>
    </xf>
    <xf numFmtId="4" fontId="22" fillId="0" borderId="0" xfId="11" applyNumberFormat="1" applyFont="1" applyFill="1" applyProtection="1">
      <protection locked="0"/>
    </xf>
    <xf numFmtId="4" fontId="6" fillId="0" borderId="0" xfId="11" applyNumberFormat="1" applyFont="1" applyProtection="1">
      <protection locked="0"/>
    </xf>
    <xf numFmtId="4" fontId="6" fillId="0" borderId="0" xfId="11" applyNumberFormat="1" applyAlignment="1" applyProtection="1">
      <alignment horizontal="right"/>
      <protection locked="0"/>
    </xf>
    <xf numFmtId="3" fontId="6" fillId="0" borderId="0" xfId="11" applyNumberFormat="1" applyProtection="1">
      <protection locked="0"/>
    </xf>
    <xf numFmtId="3" fontId="6" fillId="0" borderId="0" xfId="11" applyNumberFormat="1" applyFill="1" applyProtection="1">
      <protection locked="0"/>
    </xf>
    <xf numFmtId="4" fontId="6" fillId="0" borderId="17" xfId="11" applyNumberFormat="1" applyBorder="1" applyProtection="1">
      <protection locked="0"/>
    </xf>
    <xf numFmtId="166" fontId="21" fillId="0" borderId="0" xfId="8" applyFont="1" applyFill="1" applyProtection="1">
      <protection locked="0"/>
    </xf>
    <xf numFmtId="3" fontId="12" fillId="0" borderId="0" xfId="11" applyNumberFormat="1" applyFont="1" applyProtection="1"/>
    <xf numFmtId="1" fontId="22" fillId="0" borderId="0" xfId="2" applyNumberFormat="1" applyFont="1" applyProtection="1"/>
    <xf numFmtId="172" fontId="7" fillId="6" borderId="4" xfId="1" applyNumberFormat="1" applyFont="1" applyFill="1" applyBorder="1" applyAlignment="1" applyProtection="1">
      <alignment horizontal="right"/>
    </xf>
    <xf numFmtId="172" fontId="16" fillId="6" borderId="4" xfId="1" applyNumberFormat="1" applyFont="1" applyFill="1" applyBorder="1" applyAlignment="1" applyProtection="1">
      <alignment horizontal="right" vertical="center"/>
    </xf>
    <xf numFmtId="172" fontId="7" fillId="6" borderId="16" xfId="1" applyNumberFormat="1" applyFont="1" applyFill="1" applyBorder="1" applyAlignment="1" applyProtection="1">
      <alignment horizontal="right"/>
    </xf>
    <xf numFmtId="172" fontId="16" fillId="6" borderId="16" xfId="1" applyNumberFormat="1" applyFont="1" applyFill="1" applyBorder="1" applyAlignment="1" applyProtection="1">
      <alignment horizontal="right" vertical="center"/>
    </xf>
    <xf numFmtId="166" fontId="16" fillId="6" borderId="44" xfId="8" applyFont="1" applyFill="1" applyBorder="1" applyAlignment="1" applyProtection="1">
      <alignment horizontal="left" vertical="center"/>
      <protection locked="0"/>
    </xf>
    <xf numFmtId="166" fontId="16" fillId="6" borderId="45" xfId="8" applyFont="1" applyFill="1" applyBorder="1" applyAlignment="1" applyProtection="1">
      <alignment horizontal="center" vertical="center"/>
      <protection locked="0"/>
    </xf>
    <xf numFmtId="166" fontId="16" fillId="6" borderId="90" xfId="8" applyFont="1" applyFill="1" applyBorder="1" applyAlignment="1" applyProtection="1">
      <alignment horizontal="center" vertical="center"/>
      <protection locked="0"/>
    </xf>
    <xf numFmtId="172" fontId="16" fillId="6" borderId="61" xfId="1" applyNumberFormat="1" applyFont="1" applyFill="1" applyBorder="1" applyAlignment="1" applyProtection="1">
      <alignment horizontal="center" vertical="center"/>
    </xf>
    <xf numFmtId="166" fontId="15" fillId="0" borderId="0" xfId="7" applyFont="1" applyFill="1" applyAlignment="1" applyProtection="1">
      <alignment horizontal="centerContinuous" vertical="center"/>
    </xf>
    <xf numFmtId="172" fontId="7" fillId="6" borderId="73" xfId="1" applyNumberFormat="1" applyFont="1" applyFill="1" applyBorder="1" applyAlignment="1" applyProtection="1">
      <alignment horizontal="right"/>
    </xf>
    <xf numFmtId="166" fontId="16" fillId="7" borderId="16" xfId="8" applyFont="1" applyFill="1" applyBorder="1" applyAlignment="1" applyProtection="1">
      <alignment horizontal="left" vertical="center"/>
    </xf>
    <xf numFmtId="166" fontId="7" fillId="7" borderId="16" xfId="8" applyFont="1" applyFill="1" applyBorder="1" applyAlignment="1" applyProtection="1">
      <alignment horizontal="center" vertical="center"/>
    </xf>
    <xf numFmtId="172" fontId="7" fillId="5" borderId="6" xfId="1" applyNumberFormat="1" applyFont="1" applyFill="1" applyBorder="1" applyAlignment="1" applyProtection="1">
      <alignment horizontal="right"/>
      <protection locked="0"/>
    </xf>
    <xf numFmtId="172" fontId="16" fillId="5" borderId="6" xfId="1" applyNumberFormat="1" applyFont="1" applyFill="1" applyBorder="1" applyAlignment="1" applyProtection="1">
      <alignment vertical="center"/>
      <protection locked="0"/>
    </xf>
    <xf numFmtId="172" fontId="7" fillId="5" borderId="16" xfId="1" applyNumberFormat="1" applyFont="1" applyFill="1" applyBorder="1" applyAlignment="1" applyProtection="1">
      <alignment horizontal="right"/>
      <protection locked="0"/>
    </xf>
    <xf numFmtId="172" fontId="16" fillId="5" borderId="16" xfId="1" applyNumberFormat="1" applyFont="1" applyFill="1" applyBorder="1" applyAlignment="1" applyProtection="1">
      <alignment vertical="center"/>
      <protection locked="0"/>
    </xf>
    <xf numFmtId="172" fontId="16" fillId="5" borderId="16" xfId="1" applyNumberFormat="1" applyFont="1" applyFill="1" applyBorder="1" applyAlignment="1" applyProtection="1">
      <alignment horizontal="right" vertical="center"/>
      <protection locked="0"/>
    </xf>
    <xf numFmtId="172" fontId="7" fillId="6" borderId="6" xfId="1" applyNumberFormat="1" applyFont="1" applyFill="1" applyBorder="1" applyAlignment="1" applyProtection="1">
      <alignment horizontal="right"/>
      <protection locked="0"/>
    </xf>
    <xf numFmtId="172" fontId="16" fillId="6" borderId="6" xfId="1" applyNumberFormat="1" applyFont="1" applyFill="1" applyBorder="1" applyAlignment="1" applyProtection="1">
      <alignment horizontal="right" vertical="center"/>
      <protection locked="0"/>
    </xf>
    <xf numFmtId="172" fontId="7" fillId="6" borderId="16" xfId="1" applyNumberFormat="1" applyFont="1" applyFill="1" applyBorder="1" applyAlignment="1" applyProtection="1">
      <alignment horizontal="right"/>
      <protection locked="0"/>
    </xf>
    <xf numFmtId="172" fontId="16" fillId="6" borderId="16" xfId="1" applyNumberFormat="1" applyFont="1" applyFill="1" applyBorder="1" applyAlignment="1" applyProtection="1">
      <alignment horizontal="right" vertical="center"/>
      <protection locked="0"/>
    </xf>
    <xf numFmtId="172" fontId="7" fillId="6" borderId="4" xfId="1" applyNumberFormat="1" applyFont="1" applyFill="1" applyBorder="1" applyAlignment="1" applyProtection="1">
      <alignment horizontal="right"/>
      <protection locked="0"/>
    </xf>
    <xf numFmtId="172" fontId="16" fillId="5" borderId="6" xfId="1" applyNumberFormat="1" applyFont="1" applyFill="1" applyBorder="1" applyAlignment="1" applyProtection="1">
      <alignment horizontal="right" vertical="center"/>
      <protection locked="0"/>
    </xf>
    <xf numFmtId="172" fontId="7" fillId="5" borderId="4" xfId="1" applyNumberFormat="1" applyFont="1" applyFill="1" applyBorder="1" applyAlignment="1" applyProtection="1">
      <alignment horizontal="right"/>
      <protection locked="0"/>
    </xf>
    <xf numFmtId="172" fontId="16" fillId="5" borderId="4" xfId="1" applyNumberFormat="1" applyFont="1" applyFill="1" applyBorder="1" applyAlignment="1" applyProtection="1">
      <alignment horizontal="right" vertical="center"/>
      <protection locked="0"/>
    </xf>
    <xf numFmtId="172" fontId="7" fillId="6" borderId="37" xfId="1" applyNumberFormat="1" applyFont="1" applyFill="1" applyBorder="1" applyAlignment="1" applyProtection="1">
      <alignment horizontal="right"/>
    </xf>
    <xf numFmtId="0" fontId="16" fillId="5" borderId="43" xfId="8" applyNumberFormat="1" applyFont="1" applyFill="1" applyBorder="1" applyAlignment="1" applyProtection="1">
      <alignment horizontal="left" vertical="center"/>
      <protection locked="0"/>
    </xf>
    <xf numFmtId="0" fontId="16" fillId="5" borderId="12" xfId="8" applyNumberFormat="1" applyFont="1" applyFill="1" applyBorder="1" applyAlignment="1" applyProtection="1">
      <alignment horizontal="center" vertical="center"/>
      <protection locked="0"/>
    </xf>
    <xf numFmtId="0" fontId="16" fillId="5" borderId="89" xfId="8" applyNumberFormat="1" applyFont="1" applyFill="1" applyBorder="1" applyAlignment="1" applyProtection="1">
      <alignment horizontal="center" vertical="center"/>
      <protection locked="0"/>
    </xf>
    <xf numFmtId="172" fontId="16" fillId="5" borderId="86" xfId="1" applyNumberFormat="1" applyFont="1" applyFill="1" applyBorder="1" applyAlignment="1" applyProtection="1">
      <alignment horizontal="center" vertical="center"/>
      <protection locked="0"/>
    </xf>
    <xf numFmtId="0" fontId="16" fillId="5" borderId="35" xfId="8" applyNumberFormat="1" applyFont="1" applyFill="1" applyBorder="1" applyAlignment="1" applyProtection="1">
      <alignment horizontal="center" vertical="center"/>
      <protection locked="0"/>
    </xf>
    <xf numFmtId="0" fontId="16" fillId="5" borderId="87" xfId="8" applyNumberFormat="1" applyFont="1" applyFill="1" applyBorder="1" applyAlignment="1" applyProtection="1">
      <alignment horizontal="left" vertical="center"/>
      <protection locked="0"/>
    </xf>
    <xf numFmtId="0" fontId="16" fillId="5" borderId="33" xfId="8" applyNumberFormat="1" applyFont="1" applyFill="1" applyBorder="1" applyAlignment="1" applyProtection="1">
      <alignment horizontal="center" vertical="center"/>
      <protection locked="0"/>
    </xf>
    <xf numFmtId="0" fontId="16" fillId="5" borderId="34" xfId="8" applyNumberFormat="1" applyFont="1" applyFill="1" applyBorder="1" applyAlignment="1" applyProtection="1">
      <alignment horizontal="center" vertical="center"/>
      <protection locked="0"/>
    </xf>
    <xf numFmtId="172" fontId="16" fillId="5" borderId="88" xfId="1" applyNumberFormat="1" applyFont="1" applyFill="1" applyBorder="1" applyAlignment="1" applyProtection="1">
      <alignment horizontal="center" vertical="center"/>
      <protection locked="0"/>
    </xf>
    <xf numFmtId="0" fontId="16" fillId="5" borderId="80" xfId="8" applyNumberFormat="1" applyFont="1" applyFill="1" applyBorder="1" applyAlignment="1" applyProtection="1">
      <alignment horizontal="left" vertical="center"/>
      <protection locked="0"/>
    </xf>
    <xf numFmtId="0" fontId="16" fillId="5" borderId="85" xfId="8" applyNumberFormat="1" applyFont="1" applyFill="1" applyBorder="1" applyAlignment="1" applyProtection="1">
      <alignment horizontal="center" vertical="center"/>
      <protection locked="0"/>
    </xf>
    <xf numFmtId="0" fontId="16" fillId="5" borderId="78" xfId="8" applyNumberFormat="1" applyFont="1" applyFill="1" applyBorder="1" applyAlignment="1" applyProtection="1">
      <alignment horizontal="center" vertical="center"/>
      <protection locked="0"/>
    </xf>
    <xf numFmtId="172" fontId="16" fillId="5" borderId="91" xfId="1" applyNumberFormat="1" applyFont="1" applyFill="1" applyBorder="1" applyAlignment="1" applyProtection="1">
      <alignment horizontal="center" vertical="center"/>
      <protection locked="0"/>
    </xf>
    <xf numFmtId="166" fontId="7" fillId="5" borderId="15" xfId="8" applyFont="1" applyFill="1" applyBorder="1" applyAlignment="1" applyProtection="1">
      <alignment horizontal="center" vertical="center"/>
      <protection locked="0"/>
    </xf>
    <xf numFmtId="14" fontId="7" fillId="5" borderId="15" xfId="8" applyNumberFormat="1" applyFont="1" applyFill="1" applyBorder="1" applyAlignment="1" applyProtection="1">
      <alignment horizontal="left" vertical="center"/>
      <protection locked="0"/>
    </xf>
    <xf numFmtId="166" fontId="16" fillId="8" borderId="8" xfId="8" applyFont="1" applyFill="1" applyBorder="1" applyAlignment="1" applyProtection="1">
      <alignment horizontal="left" vertical="center"/>
    </xf>
    <xf numFmtId="166" fontId="7" fillId="8" borderId="34" xfId="8" applyFont="1" applyFill="1" applyBorder="1" applyAlignment="1" applyProtection="1">
      <alignment horizontal="center" vertical="center"/>
      <protection locked="0"/>
    </xf>
    <xf numFmtId="166" fontId="7" fillId="8" borderId="16" xfId="8" applyFont="1" applyFill="1" applyBorder="1" applyAlignment="1" applyProtection="1">
      <alignment horizontal="center" vertical="center"/>
      <protection locked="0"/>
    </xf>
    <xf numFmtId="166" fontId="15" fillId="8" borderId="58" xfId="8" applyFont="1" applyFill="1" applyBorder="1" applyAlignment="1" applyProtection="1">
      <alignment horizontal="left" vertical="center"/>
      <protection locked="0"/>
    </xf>
    <xf numFmtId="166" fontId="16" fillId="8" borderId="59" xfId="8" applyFont="1" applyFill="1" applyBorder="1" applyAlignment="1" applyProtection="1">
      <alignment horizontal="center" vertical="center"/>
      <protection locked="0"/>
    </xf>
    <xf numFmtId="165" fontId="16" fillId="8" borderId="57" xfId="8" applyNumberFormat="1" applyFont="1" applyFill="1" applyBorder="1" applyAlignment="1" applyProtection="1">
      <alignment horizontal="center" vertical="center"/>
      <protection locked="0"/>
    </xf>
    <xf numFmtId="166" fontId="16" fillId="8" borderId="3" xfId="8" applyFont="1" applyFill="1" applyBorder="1" applyAlignment="1" applyProtection="1">
      <alignment horizontal="left" vertical="center"/>
    </xf>
    <xf numFmtId="166" fontId="7" fillId="8" borderId="34" xfId="8" applyFont="1" applyFill="1" applyBorder="1" applyAlignment="1" applyProtection="1">
      <alignment horizontal="center" vertical="center"/>
    </xf>
    <xf numFmtId="166" fontId="7" fillId="8" borderId="8" xfId="8" applyFont="1" applyFill="1" applyBorder="1" applyProtection="1"/>
    <xf numFmtId="166" fontId="7" fillId="8" borderId="8" xfId="8" applyFont="1" applyFill="1" applyBorder="1" applyAlignment="1" applyProtection="1">
      <alignment horizontal="left" vertical="center"/>
    </xf>
    <xf numFmtId="166" fontId="7" fillId="8" borderId="16" xfId="8" applyFont="1" applyFill="1" applyBorder="1" applyAlignment="1" applyProtection="1">
      <alignment horizontal="left" vertical="center"/>
    </xf>
    <xf numFmtId="166" fontId="11" fillId="8" borderId="16" xfId="8" applyFill="1" applyBorder="1" applyProtection="1"/>
    <xf numFmtId="166" fontId="7" fillId="8" borderId="50" xfId="8" applyFont="1" applyFill="1" applyBorder="1" applyAlignment="1" applyProtection="1">
      <alignment horizontal="center" vertical="center"/>
    </xf>
    <xf numFmtId="166" fontId="16" fillId="0" borderId="0" xfId="7" applyFont="1" applyFill="1" applyAlignment="1">
      <alignment horizontal="centerContinuous" vertical="center"/>
    </xf>
    <xf numFmtId="166" fontId="7" fillId="0" borderId="0" xfId="7" applyFont="1" applyFill="1" applyAlignment="1">
      <alignment horizontal="centerContinuous" vertical="center"/>
    </xf>
    <xf numFmtId="166" fontId="7" fillId="0" borderId="0" xfId="7" applyFont="1" applyFill="1">
      <alignment vertical="center"/>
    </xf>
    <xf numFmtId="166" fontId="7" fillId="0" borderId="0" xfId="7" applyFont="1" applyFill="1" applyAlignment="1" applyProtection="1">
      <alignment horizontal="right"/>
    </xf>
    <xf numFmtId="166" fontId="7" fillId="0" borderId="0" xfId="7" applyFont="1" applyFill="1" applyBorder="1" applyAlignment="1">
      <alignment horizontal="left" vertical="center"/>
    </xf>
    <xf numFmtId="166" fontId="7" fillId="0" borderId="0" xfId="7" applyFont="1" applyFill="1" applyBorder="1" applyAlignment="1">
      <alignment horizontal="right"/>
    </xf>
    <xf numFmtId="166" fontId="7" fillId="0" borderId="0" xfId="7" applyFont="1" applyFill="1" applyAlignment="1">
      <alignment vertical="center"/>
    </xf>
    <xf numFmtId="166" fontId="13" fillId="0" borderId="24" xfId="7" applyFont="1" applyFill="1" applyBorder="1" applyAlignment="1">
      <alignment vertical="center"/>
    </xf>
    <xf numFmtId="166" fontId="16" fillId="0" borderId="2" xfId="7" applyFont="1" applyFill="1" applyBorder="1">
      <alignment vertical="center"/>
    </xf>
    <xf numFmtId="166" fontId="16" fillId="0" borderId="21" xfId="7" applyFont="1" applyFill="1" applyBorder="1" applyAlignment="1" applyProtection="1">
      <alignment vertical="center"/>
    </xf>
    <xf numFmtId="166" fontId="16" fillId="0" borderId="13" xfId="7" applyFont="1" applyFill="1" applyBorder="1" applyAlignment="1" applyProtection="1">
      <alignment horizontal="center" vertical="center"/>
      <protection locked="0"/>
    </xf>
    <xf numFmtId="166" fontId="16" fillId="0" borderId="14" xfId="7" applyFont="1" applyFill="1" applyBorder="1" applyAlignment="1" applyProtection="1">
      <alignment horizontal="center" vertical="center"/>
    </xf>
    <xf numFmtId="166" fontId="16" fillId="0" borderId="28" xfId="7" quotePrefix="1" applyFont="1" applyFill="1" applyBorder="1" applyAlignment="1" applyProtection="1">
      <alignment horizontal="left" vertical="center"/>
    </xf>
    <xf numFmtId="170" fontId="7" fillId="5" borderId="25" xfId="7" applyNumberFormat="1" applyFont="1" applyFill="1" applyBorder="1" applyAlignment="1" applyProtection="1">
      <alignment horizontal="right" vertical="center"/>
      <protection locked="0"/>
    </xf>
    <xf numFmtId="170" fontId="16" fillId="5" borderId="25" xfId="7" applyNumberFormat="1" applyFont="1" applyFill="1" applyBorder="1" applyAlignment="1" applyProtection="1">
      <alignment horizontal="right" vertical="center"/>
      <protection locked="0"/>
    </xf>
    <xf numFmtId="170" fontId="16" fillId="6" borderId="31" xfId="7" applyNumberFormat="1" applyFont="1" applyFill="1" applyBorder="1" applyAlignment="1" applyProtection="1">
      <alignment horizontal="right" vertical="center"/>
    </xf>
    <xf numFmtId="166" fontId="16" fillId="0" borderId="20" xfId="7" applyFont="1" applyFill="1" applyBorder="1" applyAlignment="1" applyProtection="1">
      <alignment vertical="center"/>
    </xf>
    <xf numFmtId="170" fontId="7" fillId="5" borderId="3" xfId="7" applyNumberFormat="1" applyFont="1" applyFill="1" applyBorder="1" applyAlignment="1" applyProtection="1">
      <alignment horizontal="right" vertical="center"/>
      <protection locked="0"/>
    </xf>
    <xf numFmtId="170" fontId="16" fillId="5" borderId="3" xfId="7" applyNumberFormat="1" applyFont="1" applyFill="1" applyBorder="1" applyAlignment="1" applyProtection="1">
      <alignment horizontal="right" vertical="center"/>
      <protection locked="0"/>
    </xf>
    <xf numFmtId="170" fontId="16" fillId="6" borderId="30" xfId="7" applyNumberFormat="1" applyFont="1" applyFill="1" applyBorder="1" applyAlignment="1" applyProtection="1">
      <alignment horizontal="right" vertical="center"/>
    </xf>
    <xf numFmtId="166" fontId="16" fillId="0" borderId="18" xfId="7" applyFont="1" applyFill="1" applyBorder="1" applyAlignment="1" applyProtection="1">
      <alignment vertical="center"/>
    </xf>
    <xf numFmtId="170" fontId="16" fillId="2" borderId="30" xfId="7" applyNumberFormat="1" applyFont="1" applyFill="1" applyBorder="1" applyAlignment="1" applyProtection="1">
      <alignment horizontal="right" vertical="center"/>
    </xf>
    <xf numFmtId="166" fontId="7" fillId="0" borderId="29" xfId="7" applyFont="1" applyFill="1" applyBorder="1" applyAlignment="1" applyProtection="1">
      <alignment vertical="center"/>
    </xf>
    <xf numFmtId="170" fontId="7" fillId="5" borderId="8" xfId="7" applyNumberFormat="1" applyFont="1" applyFill="1" applyBorder="1" applyAlignment="1" applyProtection="1">
      <alignment horizontal="right" vertical="center"/>
      <protection locked="0"/>
    </xf>
    <xf numFmtId="170" fontId="16" fillId="5" borderId="8" xfId="7" applyNumberFormat="1" applyFont="1" applyFill="1" applyBorder="1" applyAlignment="1" applyProtection="1">
      <alignment horizontal="right" vertical="center"/>
      <protection locked="0"/>
    </xf>
    <xf numFmtId="166" fontId="16" fillId="0" borderId="19" xfId="7" applyFont="1" applyFill="1" applyBorder="1" applyAlignment="1" applyProtection="1">
      <alignment vertical="center"/>
    </xf>
    <xf numFmtId="170" fontId="16" fillId="6" borderId="9" xfId="7" applyNumberFormat="1" applyFont="1" applyFill="1" applyBorder="1" applyAlignment="1" applyProtection="1">
      <alignment horizontal="right" vertical="center"/>
    </xf>
    <xf numFmtId="166" fontId="16" fillId="0" borderId="0" xfId="7" applyFont="1" applyFill="1" applyBorder="1">
      <alignment vertical="center"/>
    </xf>
    <xf numFmtId="2" fontId="7" fillId="0" borderId="0" xfId="0" applyNumberFormat="1" applyFont="1" applyFill="1" applyBorder="1" applyProtection="1">
      <protection locked="0"/>
    </xf>
    <xf numFmtId="37" fontId="7" fillId="0" borderId="0" xfId="0" applyFont="1" applyFill="1" applyBorder="1" applyAlignment="1">
      <alignment horizontal="left"/>
    </xf>
    <xf numFmtId="37" fontId="7" fillId="0" borderId="0" xfId="0" applyFont="1" applyFill="1" applyBorder="1" applyAlignment="1">
      <alignment horizontal="center"/>
    </xf>
    <xf numFmtId="166" fontId="16" fillId="0" borderId="10" xfId="7" applyFont="1" applyFill="1" applyBorder="1" applyAlignment="1" applyProtection="1">
      <alignment horizontal="left" vertical="center"/>
    </xf>
    <xf numFmtId="2" fontId="7" fillId="0" borderId="10" xfId="0" applyNumberFormat="1" applyFont="1" applyFill="1" applyBorder="1" applyAlignment="1" applyProtection="1">
      <alignment horizontal="right"/>
      <protection locked="0"/>
    </xf>
    <xf numFmtId="10" fontId="7" fillId="0" borderId="10" xfId="0" applyNumberFormat="1" applyFont="1" applyFill="1" applyBorder="1" applyAlignment="1">
      <alignment horizontal="right"/>
    </xf>
    <xf numFmtId="37" fontId="7" fillId="0" borderId="10" xfId="0" applyFont="1" applyFill="1" applyBorder="1" applyAlignment="1">
      <alignment horizontal="right"/>
    </xf>
    <xf numFmtId="37" fontId="7" fillId="0" borderId="10" xfId="0" applyFont="1" applyFill="1" applyBorder="1" applyAlignment="1" applyProtection="1">
      <alignment horizontal="right"/>
    </xf>
    <xf numFmtId="166" fontId="16" fillId="0" borderId="22" xfId="7" applyFont="1" applyFill="1" applyBorder="1" applyAlignment="1" applyProtection="1">
      <alignment horizontal="center" vertical="center"/>
      <protection locked="0"/>
    </xf>
    <xf numFmtId="166" fontId="16" fillId="0" borderId="0" xfId="7" applyFont="1" applyFill="1" applyBorder="1" applyAlignment="1" applyProtection="1">
      <alignment horizontal="left" vertical="center"/>
    </xf>
    <xf numFmtId="10" fontId="7" fillId="0" borderId="0" xfId="0" applyNumberFormat="1" applyFont="1" applyFill="1" applyBorder="1" applyAlignment="1">
      <alignment horizontal="right"/>
    </xf>
    <xf numFmtId="2" fontId="7" fillId="0" borderId="0" xfId="0" applyNumberFormat="1" applyFont="1" applyFill="1" applyBorder="1" applyAlignment="1" applyProtection="1">
      <alignment horizontal="right"/>
      <protection locked="0"/>
    </xf>
    <xf numFmtId="37" fontId="7" fillId="0" borderId="0" xfId="0" applyFont="1" applyFill="1" applyBorder="1" applyAlignment="1" applyProtection="1">
      <alignment horizontal="right"/>
    </xf>
    <xf numFmtId="166" fontId="13" fillId="0" borderId="28" xfId="7" applyFont="1" applyFill="1" applyBorder="1" applyAlignment="1">
      <alignment vertical="center"/>
    </xf>
    <xf numFmtId="37" fontId="7" fillId="0" borderId="0" xfId="0" applyFont="1" applyFill="1" applyAlignment="1">
      <alignment vertical="justify" wrapText="1"/>
    </xf>
    <xf numFmtId="166" fontId="7" fillId="0" borderId="0" xfId="7" applyFont="1" applyFill="1" applyAlignment="1">
      <alignment vertical="justify" wrapText="1"/>
    </xf>
    <xf numFmtId="166" fontId="16" fillId="0" borderId="0" xfId="7" applyFont="1" applyFill="1" applyBorder="1" applyAlignment="1" applyProtection="1">
      <alignment horizontal="right" vertical="center"/>
    </xf>
    <xf numFmtId="37" fontId="7" fillId="0" borderId="0" xfId="0" applyFont="1" applyFill="1" applyBorder="1" applyAlignment="1" applyProtection="1">
      <alignment horizontal="center"/>
    </xf>
    <xf numFmtId="166" fontId="7" fillId="0" borderId="0" xfId="7" applyFont="1" applyFill="1" applyAlignment="1">
      <alignment horizontal="centerContinuous" vertical="justify" wrapText="1"/>
    </xf>
    <xf numFmtId="170" fontId="7" fillId="6" borderId="25" xfId="7" applyNumberFormat="1" applyFont="1" applyFill="1" applyBorder="1" applyAlignment="1" applyProtection="1">
      <alignment horizontal="right" vertical="center"/>
    </xf>
    <xf numFmtId="170" fontId="7" fillId="6" borderId="3" xfId="7" applyNumberFormat="1" applyFont="1" applyFill="1" applyBorder="1" applyAlignment="1" applyProtection="1">
      <alignment horizontal="right" vertical="center"/>
    </xf>
    <xf numFmtId="170" fontId="7" fillId="2" borderId="3" xfId="7" applyNumberFormat="1" applyFont="1" applyFill="1" applyBorder="1" applyAlignment="1" applyProtection="1">
      <alignment horizontal="right" vertical="center"/>
    </xf>
    <xf numFmtId="170" fontId="16" fillId="2" borderId="3" xfId="7" applyNumberFormat="1" applyFont="1" applyFill="1" applyBorder="1" applyAlignment="1" applyProtection="1">
      <alignment horizontal="right" vertical="center"/>
    </xf>
    <xf numFmtId="170" fontId="7" fillId="2" borderId="8" xfId="7" applyNumberFormat="1" applyFont="1" applyFill="1" applyBorder="1" applyAlignment="1" applyProtection="1">
      <alignment horizontal="right" vertical="center"/>
    </xf>
    <xf numFmtId="170" fontId="16" fillId="2" borderId="8" xfId="7" applyNumberFormat="1" applyFont="1" applyFill="1" applyBorder="1" applyAlignment="1" applyProtection="1">
      <alignment horizontal="right" vertical="center"/>
    </xf>
    <xf numFmtId="166" fontId="16" fillId="0" borderId="0" xfId="7" applyFont="1" applyFill="1">
      <alignment vertical="center"/>
    </xf>
    <xf numFmtId="170" fontId="16" fillId="2" borderId="9" xfId="7" applyNumberFormat="1" applyFont="1" applyFill="1" applyBorder="1" applyAlignment="1" applyProtection="1">
      <alignment horizontal="right" vertical="center"/>
    </xf>
    <xf numFmtId="166" fontId="16" fillId="0" borderId="4" xfId="7" applyFont="1" applyFill="1" applyBorder="1" applyAlignment="1" applyProtection="1">
      <alignment vertical="center"/>
    </xf>
    <xf numFmtId="166" fontId="27" fillId="0" borderId="0" xfId="7" quotePrefix="1" applyFont="1" applyFill="1" applyBorder="1" applyAlignment="1" applyProtection="1">
      <alignment vertical="top"/>
    </xf>
    <xf numFmtId="10" fontId="7" fillId="0" borderId="0" xfId="9" applyNumberFormat="1" applyFont="1" applyFill="1" applyBorder="1" applyAlignment="1" applyProtection="1">
      <alignment horizontal="center"/>
    </xf>
    <xf numFmtId="166" fontId="15" fillId="0" borderId="0" xfId="7" applyFont="1" applyFill="1" applyBorder="1" applyAlignment="1" applyProtection="1">
      <alignment vertical="center"/>
    </xf>
    <xf numFmtId="166" fontId="16" fillId="0" borderId="0" xfId="7" applyFont="1" applyFill="1" applyBorder="1" applyAlignment="1" applyProtection="1">
      <alignment horizontal="center" vertical="center"/>
    </xf>
    <xf numFmtId="166" fontId="16" fillId="0" borderId="0" xfId="7" applyFont="1" applyFill="1" applyBorder="1" applyAlignment="1">
      <alignment vertical="center"/>
    </xf>
    <xf numFmtId="166" fontId="13" fillId="0" borderId="0" xfId="7" applyFont="1" applyFill="1" applyBorder="1" applyAlignment="1">
      <alignment vertical="center"/>
    </xf>
    <xf numFmtId="166" fontId="7" fillId="0" borderId="0" xfId="7" applyFont="1" applyFill="1" applyBorder="1">
      <alignment vertical="center"/>
    </xf>
    <xf numFmtId="166" fontId="16" fillId="0" borderId="0" xfId="7" applyFont="1" applyFill="1" applyBorder="1" applyAlignment="1" applyProtection="1">
      <alignment vertical="center"/>
    </xf>
    <xf numFmtId="166" fontId="16" fillId="0" borderId="0" xfId="7" applyFont="1" applyFill="1" applyBorder="1" applyAlignment="1" applyProtection="1">
      <alignment vertical="center"/>
      <protection locked="0"/>
    </xf>
    <xf numFmtId="170" fontId="16" fillId="0" borderId="0" xfId="7" applyNumberFormat="1" applyFont="1" applyFill="1" applyBorder="1" applyAlignment="1" applyProtection="1">
      <alignment horizontal="right" vertical="center"/>
    </xf>
    <xf numFmtId="37" fontId="7" fillId="0" borderId="0" xfId="0" applyFont="1" applyFill="1" applyAlignment="1">
      <alignment vertical="center"/>
    </xf>
    <xf numFmtId="166" fontId="7" fillId="0" borderId="0" xfId="7" applyFont="1" applyFill="1" applyBorder="1" applyAlignment="1" applyProtection="1">
      <alignment horizontal="right" vertical="center"/>
    </xf>
    <xf numFmtId="166" fontId="7" fillId="0" borderId="0" xfId="7" applyFont="1" applyFill="1" applyAlignment="1" applyProtection="1">
      <alignment vertical="center"/>
      <protection locked="0"/>
    </xf>
    <xf numFmtId="170" fontId="16" fillId="0" borderId="0" xfId="7" applyNumberFormat="1" applyFont="1" applyFill="1" applyBorder="1" applyAlignment="1" applyProtection="1">
      <alignment horizontal="right" vertical="center"/>
      <protection locked="0"/>
    </xf>
    <xf numFmtId="37" fontId="7" fillId="0" borderId="0" xfId="0" applyFont="1" applyProtection="1">
      <protection locked="0"/>
    </xf>
    <xf numFmtId="37" fontId="13" fillId="0" borderId="0" xfId="0" applyFont="1" applyAlignment="1" applyProtection="1">
      <alignment horizontal="center"/>
      <protection locked="0"/>
    </xf>
    <xf numFmtId="37" fontId="7" fillId="0" borderId="0" xfId="0" applyFont="1" applyAlignment="1" applyProtection="1">
      <alignment horizontal="right"/>
      <protection locked="0"/>
    </xf>
    <xf numFmtId="37" fontId="7" fillId="0" borderId="0" xfId="0" applyFont="1" applyBorder="1" applyAlignment="1" applyProtection="1">
      <protection locked="0"/>
    </xf>
    <xf numFmtId="14" fontId="7" fillId="0" borderId="15" xfId="0" applyNumberFormat="1" applyFont="1" applyBorder="1" applyProtection="1">
      <protection locked="0"/>
    </xf>
    <xf numFmtId="37" fontId="7" fillId="0" borderId="0" xfId="0" applyFont="1" applyBorder="1" applyProtection="1">
      <protection locked="0"/>
    </xf>
    <xf numFmtId="37" fontId="7" fillId="8" borderId="4" xfId="0" applyFont="1" applyFill="1" applyBorder="1" applyProtection="1">
      <protection locked="0"/>
    </xf>
    <xf numFmtId="37" fontId="13" fillId="8" borderId="4" xfId="0" applyFont="1" applyFill="1" applyBorder="1" applyAlignment="1" applyProtection="1">
      <alignment horizontal="center"/>
      <protection locked="0"/>
    </xf>
    <xf numFmtId="37" fontId="13" fillId="8" borderId="6" xfId="0" applyFont="1" applyFill="1" applyBorder="1" applyProtection="1">
      <protection locked="0"/>
    </xf>
    <xf numFmtId="37" fontId="13" fillId="8" borderId="6" xfId="0" applyFont="1" applyFill="1" applyBorder="1" applyAlignment="1" applyProtection="1">
      <alignment horizontal="center"/>
      <protection locked="0"/>
    </xf>
    <xf numFmtId="37" fontId="13" fillId="8" borderId="9" xfId="0" applyFont="1" applyFill="1" applyBorder="1" applyAlignment="1" applyProtection="1">
      <alignment horizontal="center"/>
      <protection locked="0"/>
    </xf>
    <xf numFmtId="37" fontId="13" fillId="8" borderId="35" xfId="0" applyFont="1" applyFill="1" applyBorder="1" applyAlignment="1" applyProtection="1">
      <alignment horizontal="center"/>
      <protection locked="0"/>
    </xf>
    <xf numFmtId="37" fontId="7" fillId="0" borderId="16" xfId="0" applyFont="1" applyBorder="1" applyProtection="1"/>
    <xf numFmtId="37" fontId="7" fillId="5" borderId="16" xfId="0" applyFont="1" applyFill="1" applyBorder="1" applyProtection="1">
      <protection locked="0"/>
    </xf>
    <xf numFmtId="37" fontId="7" fillId="0" borderId="16" xfId="0" applyFont="1" applyBorder="1" applyProtection="1">
      <protection locked="0"/>
    </xf>
    <xf numFmtId="37" fontId="13" fillId="0" borderId="16" xfId="0" applyFont="1" applyBorder="1" applyAlignment="1" applyProtection="1">
      <alignment horizontal="right"/>
      <protection locked="0"/>
    </xf>
    <xf numFmtId="170" fontId="7" fillId="6" borderId="16" xfId="0" applyNumberFormat="1" applyFont="1" applyFill="1" applyBorder="1" applyProtection="1"/>
    <xf numFmtId="10" fontId="7" fillId="5" borderId="16" xfId="0" applyNumberFormat="1" applyFont="1" applyFill="1" applyBorder="1" applyProtection="1">
      <protection locked="0"/>
    </xf>
    <xf numFmtId="37" fontId="7" fillId="0" borderId="16" xfId="0" applyFont="1" applyBorder="1" applyAlignment="1" applyProtection="1">
      <alignment horizontal="center"/>
      <protection locked="0"/>
    </xf>
    <xf numFmtId="37" fontId="7" fillId="5" borderId="15" xfId="0" applyFont="1" applyFill="1" applyBorder="1" applyProtection="1">
      <protection locked="0"/>
    </xf>
    <xf numFmtId="5" fontId="7" fillId="5" borderId="92" xfId="0" applyNumberFormat="1" applyFont="1" applyFill="1" applyBorder="1" applyProtection="1">
      <protection locked="0"/>
    </xf>
    <xf numFmtId="5" fontId="7" fillId="5" borderId="15" xfId="0" applyNumberFormat="1" applyFont="1" applyFill="1" applyBorder="1" applyProtection="1">
      <protection locked="0"/>
    </xf>
    <xf numFmtId="37" fontId="7" fillId="0" borderId="0" xfId="0" applyFont="1" applyAlignment="1" applyProtection="1">
      <protection locked="0"/>
    </xf>
    <xf numFmtId="171" fontId="7" fillId="0" borderId="0" xfId="2" quotePrefix="1" applyNumberFormat="1" applyFont="1" applyBorder="1" applyProtection="1">
      <protection locked="0"/>
    </xf>
    <xf numFmtId="37" fontId="13" fillId="0" borderId="0" xfId="0" applyNumberFormat="1" applyFont="1" applyFill="1" applyAlignment="1" applyProtection="1">
      <alignment horizontal="left" vertical="center"/>
    </xf>
    <xf numFmtId="37" fontId="7" fillId="0" borderId="0" xfId="0" applyFont="1" applyFill="1" applyAlignment="1">
      <alignment horizontal="center" vertical="center"/>
    </xf>
    <xf numFmtId="3" fontId="7" fillId="0" borderId="0" xfId="0" applyNumberFormat="1" applyFont="1" applyFill="1" applyAlignment="1">
      <alignment vertical="top"/>
    </xf>
    <xf numFmtId="3" fontId="13" fillId="0" borderId="0" xfId="0" applyNumberFormat="1" applyFont="1" applyFill="1" applyAlignment="1">
      <alignment horizontal="right"/>
    </xf>
    <xf numFmtId="166" fontId="7" fillId="0" borderId="55" xfId="7" applyFont="1" applyFill="1" applyBorder="1" applyAlignment="1" applyProtection="1">
      <alignment horizontal="left" vertical="center"/>
      <protection locked="0"/>
    </xf>
    <xf numFmtId="37" fontId="7" fillId="0" borderId="57" xfId="0" applyFont="1" applyFill="1" applyBorder="1" applyAlignment="1">
      <alignment horizontal="center" vertical="center"/>
    </xf>
    <xf numFmtId="3" fontId="7" fillId="0" borderId="0" xfId="0" applyNumberFormat="1" applyFont="1" applyFill="1" applyAlignment="1">
      <alignment horizontal="right"/>
    </xf>
    <xf numFmtId="14" fontId="7" fillId="0" borderId="15" xfId="0" applyNumberFormat="1" applyFont="1" applyFill="1" applyBorder="1" applyProtection="1">
      <protection locked="0"/>
    </xf>
    <xf numFmtId="37" fontId="7" fillId="0" borderId="0" xfId="0" applyFont="1" applyFill="1" applyAlignment="1">
      <alignment horizontal="right" vertical="center"/>
    </xf>
    <xf numFmtId="37" fontId="7" fillId="0" borderId="82" xfId="0" applyNumberFormat="1" applyFont="1" applyFill="1" applyBorder="1" applyAlignment="1" applyProtection="1">
      <alignment vertical="center"/>
    </xf>
    <xf numFmtId="37" fontId="7" fillId="0" borderId="3" xfId="0" applyFont="1" applyFill="1" applyBorder="1" applyAlignment="1">
      <alignment vertical="center"/>
    </xf>
    <xf numFmtId="37" fontId="7" fillId="0" borderId="32" xfId="0" applyNumberFormat="1" applyFont="1" applyFill="1" applyBorder="1" applyAlignment="1" applyProtection="1">
      <alignment vertical="center"/>
    </xf>
    <xf numFmtId="37" fontId="7" fillId="0" borderId="32" xfId="0" applyFont="1" applyFill="1" applyBorder="1" applyAlignment="1" applyProtection="1">
      <alignment vertical="center"/>
    </xf>
    <xf numFmtId="37" fontId="7" fillId="0" borderId="34" xfId="0" applyFont="1" applyFill="1" applyBorder="1" applyAlignment="1">
      <alignment vertical="center"/>
    </xf>
    <xf numFmtId="37" fontId="7" fillId="0" borderId="32" xfId="0" applyFont="1" applyFill="1" applyBorder="1" applyAlignment="1">
      <alignment vertical="center"/>
    </xf>
    <xf numFmtId="49" fontId="7" fillId="0" borderId="32" xfId="0" applyNumberFormat="1" applyFont="1" applyFill="1" applyBorder="1" applyAlignment="1">
      <alignment vertical="center"/>
    </xf>
    <xf numFmtId="9" fontId="7" fillId="0" borderId="32" xfId="9" applyFont="1" applyFill="1" applyBorder="1" applyAlignment="1" applyProtection="1">
      <alignment horizontal="right" vertical="center"/>
      <protection locked="0"/>
    </xf>
    <xf numFmtId="37" fontId="28" fillId="0" borderId="55" xfId="0" applyNumberFormat="1" applyFont="1" applyFill="1" applyBorder="1" applyAlignment="1" applyProtection="1">
      <alignment vertical="center"/>
    </xf>
    <xf numFmtId="37" fontId="28" fillId="0" borderId="62" xfId="0" applyFont="1" applyFill="1" applyBorder="1" applyAlignment="1">
      <alignment vertical="center"/>
    </xf>
    <xf numFmtId="37" fontId="28" fillId="0" borderId="56" xfId="0" applyNumberFormat="1" applyFont="1" applyFill="1" applyBorder="1" applyAlignment="1" applyProtection="1">
      <alignment vertical="center"/>
    </xf>
    <xf numFmtId="37" fontId="28" fillId="0" borderId="56" xfId="0" applyFont="1" applyFill="1" applyBorder="1" applyAlignment="1">
      <alignment vertical="center"/>
    </xf>
    <xf numFmtId="37" fontId="7" fillId="0" borderId="5" xfId="0" applyNumberFormat="1" applyFont="1" applyFill="1" applyBorder="1" applyAlignment="1" applyProtection="1">
      <alignment vertical="center"/>
    </xf>
    <xf numFmtId="37" fontId="7" fillId="0" borderId="0" xfId="0" applyFont="1" applyFill="1" applyBorder="1" applyAlignment="1">
      <alignment vertical="center"/>
    </xf>
    <xf numFmtId="37" fontId="7" fillId="0" borderId="0" xfId="0" applyFont="1" applyFill="1" applyBorder="1" applyProtection="1"/>
    <xf numFmtId="37" fontId="13" fillId="0" borderId="32" xfId="0" applyNumberFormat="1" applyFont="1" applyFill="1" applyBorder="1" applyAlignment="1" applyProtection="1">
      <alignment vertical="center"/>
    </xf>
    <xf numFmtId="10" fontId="7" fillId="0" borderId="32" xfId="0" applyNumberFormat="1" applyFont="1" applyFill="1" applyBorder="1" applyAlignment="1" applyProtection="1">
      <alignment vertical="center"/>
      <protection locked="0"/>
    </xf>
    <xf numFmtId="10" fontId="7" fillId="0" borderId="32" xfId="0" applyNumberFormat="1" applyFont="1" applyFill="1" applyBorder="1" applyAlignment="1" applyProtection="1">
      <alignment vertical="center"/>
    </xf>
    <xf numFmtId="37" fontId="7" fillId="0" borderId="0" xfId="0" applyFont="1" applyFill="1" applyProtection="1"/>
    <xf numFmtId="37" fontId="29" fillId="0" borderId="32" xfId="0" applyNumberFormat="1" applyFont="1" applyFill="1" applyBorder="1" applyAlignment="1" applyProtection="1">
      <alignment horizontal="left" vertical="center"/>
    </xf>
    <xf numFmtId="37" fontId="7" fillId="0" borderId="0" xfId="0" applyNumberFormat="1" applyFont="1" applyFill="1" applyBorder="1" applyAlignment="1" applyProtection="1">
      <alignment vertical="center"/>
    </xf>
    <xf numFmtId="37" fontId="7" fillId="0" borderId="0" xfId="0" applyFont="1" applyFill="1" applyBorder="1" applyAlignment="1" applyProtection="1">
      <alignment vertical="center"/>
    </xf>
    <xf numFmtId="37" fontId="7" fillId="0" borderId="84" xfId="0" applyFont="1" applyFill="1" applyBorder="1" applyAlignment="1">
      <alignment vertical="center"/>
    </xf>
    <xf numFmtId="3" fontId="7" fillId="0" borderId="3" xfId="0" applyNumberFormat="1" applyFont="1" applyFill="1" applyBorder="1" applyAlignment="1">
      <alignment vertical="center"/>
    </xf>
    <xf numFmtId="3" fontId="7" fillId="0" borderId="83" xfId="0" applyNumberFormat="1" applyFont="1" applyFill="1" applyBorder="1" applyAlignment="1" applyProtection="1">
      <alignment vertical="center"/>
    </xf>
    <xf numFmtId="3" fontId="7" fillId="0" borderId="0" xfId="0" applyNumberFormat="1" applyFont="1" applyFill="1" applyAlignment="1">
      <alignment vertical="center"/>
    </xf>
    <xf numFmtId="37" fontId="13" fillId="0" borderId="0" xfId="0" applyFont="1" applyFill="1"/>
    <xf numFmtId="37" fontId="30" fillId="0" borderId="0" xfId="0" applyNumberFormat="1" applyFont="1" applyFill="1" applyAlignment="1" applyProtection="1">
      <alignment horizontal="left" vertical="center"/>
    </xf>
    <xf numFmtId="37" fontId="7" fillId="0" borderId="0" xfId="0" applyFont="1" applyFill="1" applyAlignment="1">
      <alignment wrapText="1"/>
    </xf>
    <xf numFmtId="3" fontId="7" fillId="0" borderId="0" xfId="0" applyNumberFormat="1" applyFont="1" applyFill="1"/>
    <xf numFmtId="3" fontId="7" fillId="0" borderId="0" xfId="0" applyNumberFormat="1" applyFont="1" applyFill="1" applyBorder="1"/>
    <xf numFmtId="3" fontId="7" fillId="0" borderId="0" xfId="0" applyNumberFormat="1" applyFont="1" applyFill="1" applyBorder="1" applyAlignment="1">
      <alignment vertical="center"/>
    </xf>
    <xf numFmtId="37" fontId="7" fillId="0" borderId="0" xfId="0" applyNumberFormat="1" applyFont="1" applyFill="1" applyBorder="1" applyAlignment="1" applyProtection="1">
      <alignment horizontal="left" vertical="center"/>
    </xf>
    <xf numFmtId="3" fontId="7" fillId="0" borderId="0" xfId="0" applyNumberFormat="1" applyFont="1" applyFill="1" applyBorder="1" applyAlignment="1" applyProtection="1">
      <alignment horizontal="left" vertical="center"/>
    </xf>
    <xf numFmtId="14" fontId="7" fillId="0" borderId="0" xfId="0" applyNumberFormat="1" applyFont="1" applyFill="1" applyBorder="1" applyAlignment="1" applyProtection="1">
      <alignment vertical="center"/>
      <protection locked="0"/>
    </xf>
    <xf numFmtId="37" fontId="7" fillId="0" borderId="0" xfId="0" applyFont="1" applyFill="1" applyBorder="1" applyAlignment="1">
      <alignment horizontal="left" vertical="center"/>
    </xf>
    <xf numFmtId="37" fontId="7" fillId="0" borderId="0" xfId="0" applyFont="1" applyFill="1" applyBorder="1" applyAlignment="1" applyProtection="1">
      <alignment vertical="center"/>
      <protection locked="0"/>
    </xf>
    <xf numFmtId="170" fontId="7" fillId="6" borderId="12" xfId="7" applyNumberFormat="1" applyFont="1" applyFill="1" applyBorder="1" applyAlignment="1" applyProtection="1">
      <alignment horizontal="right" vertical="center"/>
    </xf>
    <xf numFmtId="3" fontId="7" fillId="6" borderId="83" xfId="0" applyNumberFormat="1" applyFont="1" applyFill="1" applyBorder="1" applyAlignment="1" applyProtection="1">
      <alignment vertical="center"/>
    </xf>
    <xf numFmtId="3" fontId="28" fillId="6" borderId="48" xfId="0" applyNumberFormat="1" applyFont="1" applyFill="1" applyBorder="1" applyAlignment="1" applyProtection="1">
      <alignment vertical="center"/>
    </xf>
    <xf numFmtId="172" fontId="7" fillId="6" borderId="3" xfId="1" applyNumberFormat="1" applyFont="1" applyFill="1" applyBorder="1" applyAlignment="1" applyProtection="1">
      <alignment vertical="center"/>
    </xf>
    <xf numFmtId="170" fontId="7" fillId="6" borderId="3" xfId="0" applyNumberFormat="1" applyFont="1" applyFill="1" applyBorder="1" applyAlignment="1" applyProtection="1">
      <alignment vertical="center"/>
    </xf>
    <xf numFmtId="170" fontId="28" fillId="6" borderId="62" xfId="0" applyNumberFormat="1" applyFont="1" applyFill="1" applyBorder="1" applyAlignment="1" applyProtection="1">
      <alignment vertical="center"/>
    </xf>
    <xf numFmtId="170" fontId="7" fillId="6" borderId="73" xfId="0" applyNumberFormat="1" applyFont="1" applyFill="1" applyBorder="1" applyAlignment="1" applyProtection="1">
      <alignment vertical="center" wrapText="1"/>
    </xf>
    <xf numFmtId="3" fontId="7" fillId="6" borderId="46" xfId="0" applyNumberFormat="1" applyFont="1" applyFill="1" applyBorder="1" applyAlignment="1" applyProtection="1">
      <alignment vertical="center" wrapText="1"/>
    </xf>
    <xf numFmtId="170" fontId="7" fillId="5" borderId="7" xfId="0" applyNumberFormat="1" applyFont="1" applyFill="1" applyBorder="1" applyAlignment="1" applyProtection="1">
      <alignment vertical="center"/>
      <protection locked="0"/>
    </xf>
    <xf numFmtId="37" fontId="7" fillId="5" borderId="32" xfId="0" applyNumberFormat="1" applyFont="1" applyFill="1" applyBorder="1" applyAlignment="1" applyProtection="1">
      <alignment vertical="center"/>
      <protection locked="0"/>
    </xf>
    <xf numFmtId="3" fontId="7" fillId="5" borderId="3" xfId="0" applyNumberFormat="1" applyFont="1" applyFill="1" applyBorder="1" applyAlignment="1" applyProtection="1">
      <alignment vertical="center"/>
      <protection locked="0"/>
    </xf>
    <xf numFmtId="170" fontId="7" fillId="5" borderId="3" xfId="0" applyNumberFormat="1" applyFont="1" applyFill="1" applyBorder="1" applyAlignment="1" applyProtection="1">
      <alignment vertical="center"/>
      <protection locked="0"/>
    </xf>
    <xf numFmtId="9" fontId="7" fillId="5" borderId="32" xfId="0" applyNumberFormat="1" applyFont="1" applyFill="1" applyBorder="1" applyAlignment="1" applyProtection="1">
      <alignment vertical="center"/>
      <protection locked="0"/>
    </xf>
    <xf numFmtId="37" fontId="7" fillId="5" borderId="32" xfId="0" applyNumberFormat="1" applyFont="1" applyFill="1" applyBorder="1" applyAlignment="1" applyProtection="1">
      <alignment vertical="center"/>
    </xf>
    <xf numFmtId="37" fontId="7" fillId="5" borderId="32" xfId="0" applyFont="1" applyFill="1" applyBorder="1" applyAlignment="1" applyProtection="1">
      <alignment vertical="center"/>
      <protection locked="0"/>
    </xf>
    <xf numFmtId="49" fontId="7" fillId="5" borderId="32" xfId="0" applyNumberFormat="1" applyFont="1" applyFill="1" applyBorder="1" applyAlignment="1" applyProtection="1">
      <alignment vertical="center"/>
      <protection locked="0"/>
    </xf>
    <xf numFmtId="3" fontId="7" fillId="8" borderId="55" xfId="0" applyNumberFormat="1" applyFont="1" applyFill="1" applyBorder="1" applyAlignment="1" applyProtection="1">
      <alignment horizontal="center" vertical="center"/>
    </xf>
    <xf numFmtId="3" fontId="7" fillId="8" borderId="48" xfId="0" applyNumberFormat="1" applyFont="1" applyFill="1" applyBorder="1" applyAlignment="1" applyProtection="1">
      <alignment horizontal="center" vertical="center"/>
    </xf>
    <xf numFmtId="166" fontId="16" fillId="8" borderId="17" xfId="7" applyFont="1" applyFill="1" applyBorder="1" applyAlignment="1">
      <alignment horizontal="centerContinuous" vertical="center"/>
    </xf>
    <xf numFmtId="166" fontId="15" fillId="8" borderId="25" xfId="7" applyFont="1" applyFill="1" applyBorder="1" applyAlignment="1" applyProtection="1">
      <alignment horizontal="centerContinuous" vertical="center"/>
    </xf>
    <xf numFmtId="166" fontId="16" fillId="8" borderId="26" xfId="7" applyFont="1" applyFill="1" applyBorder="1" applyAlignment="1" applyProtection="1">
      <alignment horizontal="centerContinuous" vertical="center"/>
    </xf>
    <xf numFmtId="3" fontId="6" fillId="6" borderId="0" xfId="11" applyNumberFormat="1" applyFill="1" applyProtection="1"/>
    <xf numFmtId="3" fontId="19" fillId="6" borderId="0" xfId="11" applyNumberFormat="1" applyFont="1" applyFill="1" applyProtection="1"/>
    <xf numFmtId="4" fontId="22" fillId="6" borderId="0" xfId="11" applyNumberFormat="1" applyFont="1" applyFill="1" applyProtection="1"/>
    <xf numFmtId="4" fontId="22" fillId="6" borderId="0" xfId="11" applyNumberFormat="1" applyFont="1" applyFill="1" applyProtection="1">
      <protection locked="0"/>
    </xf>
    <xf numFmtId="1" fontId="22" fillId="6" borderId="0" xfId="2" applyNumberFormat="1" applyFont="1" applyFill="1" applyProtection="1"/>
    <xf numFmtId="3" fontId="6" fillId="5" borderId="0" xfId="11" applyNumberFormat="1" applyFont="1" applyFill="1" applyProtection="1">
      <protection locked="0"/>
    </xf>
    <xf numFmtId="37" fontId="7" fillId="8" borderId="58" xfId="0" applyNumberFormat="1" applyFont="1" applyFill="1" applyBorder="1" applyAlignment="1" applyProtection="1">
      <alignment vertical="center"/>
    </xf>
    <xf numFmtId="37" fontId="7" fillId="8" borderId="81" xfId="0" applyFont="1" applyFill="1" applyBorder="1" applyAlignment="1">
      <alignment vertical="center"/>
    </xf>
    <xf numFmtId="37" fontId="7" fillId="8" borderId="59" xfId="0" applyFont="1" applyFill="1" applyBorder="1" applyAlignment="1">
      <alignment vertical="center"/>
    </xf>
    <xf numFmtId="37" fontId="7" fillId="8" borderId="5" xfId="0" applyNumberFormat="1" applyFont="1" applyFill="1" applyBorder="1" applyAlignment="1" applyProtection="1">
      <alignment vertical="center"/>
    </xf>
    <xf numFmtId="37" fontId="7" fillId="8" borderId="7" xfId="0" applyFont="1" applyFill="1" applyBorder="1" applyAlignment="1">
      <alignment vertical="center"/>
    </xf>
    <xf numFmtId="37" fontId="13" fillId="8" borderId="0" xfId="0" applyNumberFormat="1" applyFont="1" applyFill="1" applyBorder="1" applyAlignment="1" applyProtection="1">
      <alignment vertical="center"/>
    </xf>
    <xf numFmtId="37" fontId="7" fillId="8" borderId="0" xfId="0" applyFont="1" applyFill="1" applyBorder="1" applyAlignment="1">
      <alignment vertical="center"/>
    </xf>
    <xf numFmtId="3" fontId="7" fillId="8" borderId="7" xfId="0" applyNumberFormat="1" applyFont="1" applyFill="1" applyBorder="1" applyAlignment="1">
      <alignment vertical="center"/>
    </xf>
    <xf numFmtId="3" fontId="7" fillId="8" borderId="68" xfId="0" applyNumberFormat="1" applyFont="1" applyFill="1" applyBorder="1" applyAlignment="1" applyProtection="1">
      <alignment vertical="center"/>
    </xf>
    <xf numFmtId="3" fontId="7" fillId="8" borderId="63" xfId="0" applyNumberFormat="1" applyFont="1" applyFill="1" applyBorder="1" applyAlignment="1">
      <alignment vertical="center"/>
    </xf>
    <xf numFmtId="3" fontId="7" fillId="8" borderId="66" xfId="0" applyNumberFormat="1" applyFont="1" applyFill="1" applyBorder="1" applyAlignment="1" applyProtection="1">
      <alignment vertical="center"/>
    </xf>
    <xf numFmtId="37" fontId="7" fillId="8" borderId="5" xfId="0" applyFont="1" applyFill="1" applyBorder="1" applyAlignment="1">
      <alignment vertical="center"/>
    </xf>
    <xf numFmtId="37" fontId="13" fillId="0" borderId="82" xfId="0" applyNumberFormat="1" applyFont="1" applyFill="1" applyBorder="1" applyAlignment="1" applyProtection="1">
      <alignment vertical="center"/>
    </xf>
    <xf numFmtId="37" fontId="13" fillId="0" borderId="3" xfId="0" applyFont="1" applyFill="1" applyBorder="1" applyAlignment="1">
      <alignment vertical="center"/>
    </xf>
    <xf numFmtId="37" fontId="13" fillId="0" borderId="32" xfId="0" applyFont="1" applyFill="1" applyBorder="1" applyAlignment="1" applyProtection="1">
      <alignment vertical="center"/>
    </xf>
    <xf numFmtId="37" fontId="13" fillId="0" borderId="80" xfId="0" applyNumberFormat="1" applyFont="1" applyFill="1" applyBorder="1" applyAlignment="1" applyProtection="1">
      <alignment vertical="center" wrapText="1"/>
    </xf>
    <xf numFmtId="37" fontId="13" fillId="0" borderId="79" xfId="0" applyFont="1" applyFill="1" applyBorder="1" applyAlignment="1">
      <alignment vertical="center" wrapText="1"/>
    </xf>
    <xf numFmtId="10" fontId="6" fillId="5" borderId="15" xfId="11" applyNumberFormat="1" applyFill="1" applyBorder="1" applyProtection="1">
      <protection locked="0"/>
    </xf>
    <xf numFmtId="4" fontId="6" fillId="0" borderId="0" xfId="11" applyNumberFormat="1" applyBorder="1" applyProtection="1">
      <protection locked="0"/>
    </xf>
    <xf numFmtId="14" fontId="6" fillId="0" borderId="15" xfId="11" applyNumberFormat="1" applyBorder="1" applyProtection="1">
      <protection locked="0"/>
    </xf>
    <xf numFmtId="4" fontId="6" fillId="0" borderId="55" xfId="11" applyNumberFormat="1" applyBorder="1" applyProtection="1">
      <protection locked="0"/>
    </xf>
    <xf numFmtId="4" fontId="6" fillId="0" borderId="57" xfId="11" applyNumberFormat="1" applyBorder="1" applyProtection="1">
      <protection locked="0"/>
    </xf>
    <xf numFmtId="3" fontId="6" fillId="0" borderId="0" xfId="11" applyNumberFormat="1" applyFont="1" applyAlignment="1" applyProtection="1">
      <alignment horizontal="center" wrapText="1"/>
    </xf>
    <xf numFmtId="37" fontId="7" fillId="5" borderId="16" xfId="0" applyFont="1" applyFill="1" applyBorder="1" applyAlignment="1" applyProtection="1">
      <alignment vertical="center"/>
    </xf>
    <xf numFmtId="37" fontId="24" fillId="5" borderId="16" xfId="0" applyFont="1" applyFill="1" applyBorder="1" applyAlignment="1" applyProtection="1">
      <alignment vertical="center"/>
      <protection locked="0"/>
    </xf>
    <xf numFmtId="37" fontId="7" fillId="5" borderId="16" xfId="0" applyFont="1" applyFill="1" applyBorder="1" applyAlignment="1" applyProtection="1">
      <alignment vertical="center"/>
      <protection locked="0"/>
    </xf>
    <xf numFmtId="37" fontId="7" fillId="8" borderId="34" xfId="0" applyFont="1" applyFill="1" applyBorder="1" applyAlignment="1">
      <alignment horizontal="centerContinuous" vertical="center"/>
    </xf>
    <xf numFmtId="37" fontId="32" fillId="0" borderId="0" xfId="0" applyFont="1" applyFill="1"/>
    <xf numFmtId="37" fontId="13" fillId="0" borderId="0" xfId="0" applyFont="1" applyFill="1" applyAlignment="1">
      <alignment horizontal="centerContinuous"/>
    </xf>
    <xf numFmtId="37" fontId="13" fillId="0" borderId="56" xfId="0" applyFont="1" applyFill="1" applyBorder="1" applyAlignment="1">
      <alignment horizontal="left"/>
    </xf>
    <xf numFmtId="37" fontId="7" fillId="0" borderId="57" xfId="0" applyFont="1" applyFill="1" applyBorder="1" applyAlignment="1">
      <alignment horizontal="left"/>
    </xf>
    <xf numFmtId="37" fontId="7" fillId="0" borderId="32" xfId="0" applyFont="1" applyFill="1" applyBorder="1" applyAlignment="1">
      <alignment horizontal="centerContinuous"/>
    </xf>
    <xf numFmtId="37" fontId="7" fillId="0" borderId="9" xfId="0" applyFont="1" applyFill="1" applyBorder="1"/>
    <xf numFmtId="14" fontId="7" fillId="5" borderId="15" xfId="0" applyNumberFormat="1" applyFont="1" applyFill="1" applyBorder="1" applyAlignment="1" applyProtection="1">
      <alignment horizontal="centerContinuous"/>
      <protection locked="0"/>
    </xf>
    <xf numFmtId="37" fontId="7" fillId="0" borderId="0" xfId="0" applyFont="1" applyFill="1" applyAlignment="1">
      <alignment horizontal="left"/>
    </xf>
    <xf numFmtId="37" fontId="7" fillId="0" borderId="0" xfId="0" applyFont="1" applyFill="1" applyBorder="1" applyAlignment="1">
      <alignment horizontal="centerContinuous"/>
    </xf>
    <xf numFmtId="37" fontId="7" fillId="8" borderId="8" xfId="0" applyFont="1" applyFill="1" applyBorder="1" applyAlignment="1">
      <alignment horizontal="centerContinuous" vertical="justify"/>
    </xf>
    <xf numFmtId="37" fontId="7" fillId="8" borderId="16" xfId="0" applyFont="1" applyFill="1" applyBorder="1" applyAlignment="1" applyProtection="1">
      <alignment horizontal="center" vertical="center" wrapText="1"/>
    </xf>
    <xf numFmtId="37" fontId="7" fillId="8" borderId="16" xfId="0" applyFont="1" applyFill="1" applyBorder="1" applyAlignment="1">
      <alignment horizontal="center" vertical="center" wrapText="1"/>
    </xf>
    <xf numFmtId="170" fontId="7" fillId="5" borderId="16" xfId="0" applyNumberFormat="1" applyFont="1" applyFill="1" applyBorder="1" applyAlignment="1" applyProtection="1">
      <alignment horizontal="right" vertical="center"/>
      <protection locked="0"/>
    </xf>
    <xf numFmtId="37" fontId="7" fillId="5" borderId="16" xfId="0" applyFont="1" applyFill="1" applyBorder="1" applyAlignment="1" applyProtection="1">
      <alignment horizontal="right" vertical="center"/>
      <protection locked="0"/>
    </xf>
    <xf numFmtId="37" fontId="7" fillId="5" borderId="16" xfId="0" applyFont="1" applyFill="1" applyBorder="1" applyAlignment="1" applyProtection="1">
      <alignment horizontal="right"/>
      <protection locked="0"/>
    </xf>
    <xf numFmtId="37" fontId="7" fillId="5" borderId="34" xfId="0" applyFont="1" applyFill="1" applyBorder="1" applyProtection="1">
      <protection locked="0"/>
    </xf>
    <xf numFmtId="37" fontId="30" fillId="0" borderId="16" xfId="0" applyFont="1" applyFill="1" applyBorder="1" applyAlignment="1" applyProtection="1">
      <alignment horizontal="right" vertical="center"/>
    </xf>
    <xf numFmtId="1" fontId="7" fillId="6" borderId="49" xfId="0" applyNumberFormat="1" applyFont="1" applyFill="1" applyBorder="1" applyProtection="1"/>
    <xf numFmtId="1" fontId="7" fillId="6" borderId="22" xfId="0" applyNumberFormat="1" applyFont="1" applyFill="1" applyBorder="1" applyProtection="1"/>
    <xf numFmtId="37" fontId="7" fillId="6" borderId="22" xfId="0" applyFont="1" applyFill="1" applyBorder="1" applyProtection="1"/>
    <xf numFmtId="37" fontId="30" fillId="0" borderId="0" xfId="0" applyFont="1" applyFill="1" applyBorder="1" applyAlignment="1" applyProtection="1">
      <alignment horizontal="right" vertical="center"/>
    </xf>
    <xf numFmtId="37" fontId="7" fillId="0" borderId="27" xfId="0" applyFont="1" applyFill="1" applyBorder="1" applyProtection="1">
      <protection locked="0"/>
    </xf>
    <xf numFmtId="37" fontId="7" fillId="0" borderId="27" xfId="0" applyFont="1" applyFill="1" applyBorder="1"/>
    <xf numFmtId="170" fontId="7" fillId="5" borderId="6" xfId="0" applyNumberFormat="1" applyFont="1" applyFill="1" applyBorder="1" applyAlignment="1" applyProtection="1">
      <alignment horizontal="right" vertical="center"/>
      <protection locked="0"/>
    </xf>
    <xf numFmtId="37" fontId="7" fillId="5" borderId="6" xfId="0" applyFont="1" applyFill="1" applyBorder="1" applyProtection="1">
      <protection locked="0"/>
    </xf>
    <xf numFmtId="37" fontId="7" fillId="0" borderId="16" xfId="0" applyFont="1" applyFill="1" applyBorder="1" applyProtection="1">
      <protection locked="0"/>
    </xf>
    <xf numFmtId="37" fontId="7" fillId="0" borderId="6" xfId="0" applyFont="1" applyFill="1" applyBorder="1" applyProtection="1">
      <protection locked="0"/>
    </xf>
    <xf numFmtId="37" fontId="30" fillId="0" borderId="0" xfId="0" applyFont="1" applyFill="1" applyBorder="1" applyAlignment="1">
      <alignment horizontal="right" vertical="center"/>
    </xf>
    <xf numFmtId="37" fontId="13" fillId="0" borderId="50" xfId="0" applyFont="1" applyFill="1" applyBorder="1" applyAlignment="1" applyProtection="1">
      <alignment vertical="center"/>
    </xf>
    <xf numFmtId="37" fontId="7" fillId="0" borderId="37" xfId="0" applyFont="1" applyFill="1" applyBorder="1" applyAlignment="1" applyProtection="1">
      <alignment vertical="center"/>
    </xf>
    <xf numFmtId="1" fontId="7" fillId="6" borderId="38" xfId="0" applyNumberFormat="1" applyFont="1" applyFill="1" applyBorder="1" applyProtection="1"/>
    <xf numFmtId="37" fontId="29" fillId="0" borderId="0" xfId="0" applyFont="1" applyFill="1" applyAlignment="1">
      <alignment vertical="center"/>
    </xf>
    <xf numFmtId="37" fontId="7" fillId="0" borderId="23" xfId="0" applyFont="1" applyFill="1" applyBorder="1" applyAlignment="1">
      <alignment horizontal="centerContinuous"/>
    </xf>
    <xf numFmtId="37" fontId="7" fillId="0" borderId="35" xfId="0" applyFont="1" applyFill="1" applyBorder="1"/>
    <xf numFmtId="37" fontId="7" fillId="0" borderId="36" xfId="0" applyFont="1" applyFill="1" applyBorder="1" applyAlignment="1">
      <alignment horizontal="centerContinuous"/>
    </xf>
    <xf numFmtId="37" fontId="13" fillId="0" borderId="0" xfId="0" applyFont="1" applyFill="1" applyBorder="1" applyAlignment="1">
      <alignment horizontal="centerContinuous"/>
    </xf>
    <xf numFmtId="166" fontId="7" fillId="0" borderId="0" xfId="7" applyFont="1" applyFill="1" applyBorder="1" applyAlignment="1" applyProtection="1">
      <alignment horizontal="right"/>
    </xf>
    <xf numFmtId="37" fontId="7" fillId="0" borderId="0" xfId="0" applyFont="1" applyFill="1" applyAlignment="1" applyProtection="1">
      <alignment horizontal="centerContinuous"/>
      <protection locked="0"/>
    </xf>
    <xf numFmtId="14" fontId="32" fillId="0" borderId="15" xfId="0" applyNumberFormat="1" applyFont="1" applyFill="1" applyBorder="1" applyProtection="1">
      <protection locked="0"/>
    </xf>
    <xf numFmtId="166" fontId="7" fillId="0" borderId="0" xfId="7" applyFont="1" applyFill="1" applyBorder="1" applyAlignment="1" applyProtection="1">
      <alignment horizontal="centerContinuous" vertical="center"/>
    </xf>
    <xf numFmtId="37" fontId="7" fillId="0" borderId="45" xfId="0" applyFont="1" applyFill="1" applyBorder="1" applyAlignment="1">
      <alignment horizontal="centerContinuous"/>
    </xf>
    <xf numFmtId="37" fontId="7" fillId="0" borderId="5" xfId="0" applyFont="1" applyFill="1" applyBorder="1" applyAlignment="1">
      <alignment horizontal="center"/>
    </xf>
    <xf numFmtId="37" fontId="7" fillId="5" borderId="55" xfId="0" applyFont="1" applyFill="1" applyBorder="1" applyProtection="1">
      <protection locked="0"/>
    </xf>
    <xf numFmtId="37" fontId="7" fillId="5" borderId="57" xfId="0" applyFont="1" applyFill="1" applyBorder="1"/>
    <xf numFmtId="37" fontId="7" fillId="5" borderId="42" xfId="0" applyFont="1" applyFill="1" applyBorder="1" applyAlignment="1" applyProtection="1">
      <alignment horizontal="right"/>
      <protection locked="0"/>
    </xf>
    <xf numFmtId="37" fontId="7" fillId="5" borderId="52" xfId="0" applyFont="1" applyFill="1" applyBorder="1" applyAlignment="1" applyProtection="1">
      <alignment horizontal="right"/>
      <protection locked="0"/>
    </xf>
    <xf numFmtId="37" fontId="7" fillId="5" borderId="76" xfId="0" applyFont="1" applyFill="1" applyBorder="1" applyProtection="1">
      <protection locked="0"/>
    </xf>
    <xf numFmtId="169" fontId="7" fillId="5" borderId="42" xfId="0" applyNumberFormat="1" applyFont="1" applyFill="1" applyBorder="1" applyAlignment="1" applyProtection="1">
      <alignment horizontal="right"/>
      <protection locked="0"/>
    </xf>
    <xf numFmtId="169" fontId="7" fillId="5" borderId="53" xfId="0" applyNumberFormat="1" applyFont="1" applyFill="1" applyBorder="1" applyAlignment="1" applyProtection="1">
      <alignment horizontal="right"/>
      <protection locked="0"/>
    </xf>
    <xf numFmtId="37" fontId="7" fillId="5" borderId="53" xfId="0" applyFont="1" applyFill="1" applyBorder="1" applyProtection="1">
      <protection locked="0"/>
    </xf>
    <xf numFmtId="37" fontId="7" fillId="5" borderId="77" xfId="0" applyFont="1" applyFill="1" applyBorder="1" applyProtection="1">
      <protection locked="0"/>
    </xf>
    <xf numFmtId="37" fontId="7" fillId="5" borderId="53" xfId="0" applyFont="1" applyFill="1" applyBorder="1" applyAlignment="1" applyProtection="1">
      <alignment horizontal="centerContinuous"/>
      <protection locked="0"/>
    </xf>
    <xf numFmtId="37" fontId="7" fillId="5" borderId="53" xfId="0" applyFont="1" applyFill="1" applyBorder="1" applyAlignment="1" applyProtection="1">
      <alignment horizontal="center"/>
      <protection locked="0"/>
    </xf>
    <xf numFmtId="3" fontId="7" fillId="5" borderId="53" xfId="0" applyNumberFormat="1" applyFont="1" applyFill="1" applyBorder="1" applyProtection="1">
      <protection locked="0"/>
    </xf>
    <xf numFmtId="169" fontId="7" fillId="5" borderId="88" xfId="0" applyNumberFormat="1" applyFont="1" applyFill="1" applyBorder="1" applyAlignment="1" applyProtection="1">
      <alignment horizontal="right"/>
      <protection locked="0"/>
    </xf>
    <xf numFmtId="169" fontId="7" fillId="5" borderId="51" xfId="0" applyNumberFormat="1" applyFont="1" applyFill="1" applyBorder="1" applyAlignment="1" applyProtection="1">
      <alignment horizontal="right"/>
      <protection locked="0"/>
    </xf>
    <xf numFmtId="37" fontId="7" fillId="5" borderId="75" xfId="0" applyFont="1" applyFill="1" applyBorder="1" applyProtection="1">
      <protection locked="0"/>
    </xf>
    <xf numFmtId="37" fontId="7" fillId="8" borderId="39" xfId="0" applyFont="1" applyFill="1" applyBorder="1"/>
    <xf numFmtId="37" fontId="7" fillId="8" borderId="40" xfId="0" applyFont="1" applyFill="1" applyBorder="1"/>
    <xf numFmtId="37" fontId="13" fillId="8" borderId="40" xfId="0" applyFont="1" applyFill="1" applyBorder="1" applyAlignment="1">
      <alignment horizontal="left"/>
    </xf>
    <xf numFmtId="37" fontId="7" fillId="8" borderId="54" xfId="0" applyFont="1" applyFill="1" applyBorder="1" applyAlignment="1">
      <alignment horizontal="center"/>
    </xf>
    <xf numFmtId="37" fontId="7" fillId="8" borderId="41" xfId="0" applyFont="1" applyFill="1" applyBorder="1" applyAlignment="1">
      <alignment horizontal="center" wrapText="1"/>
    </xf>
    <xf numFmtId="37" fontId="7" fillId="8" borderId="54" xfId="0" applyFont="1" applyFill="1" applyBorder="1" applyAlignment="1">
      <alignment horizontal="center" wrapText="1"/>
    </xf>
    <xf numFmtId="169" fontId="7" fillId="5" borderId="83" xfId="0" applyNumberFormat="1" applyFont="1" applyFill="1" applyBorder="1" applyAlignment="1" applyProtection="1">
      <alignment horizontal="right"/>
      <protection locked="0"/>
    </xf>
    <xf numFmtId="169" fontId="7" fillId="5" borderId="77" xfId="0" applyNumberFormat="1" applyFont="1" applyFill="1" applyBorder="1" applyAlignment="1" applyProtection="1">
      <alignment horizontal="right"/>
      <protection locked="0"/>
    </xf>
    <xf numFmtId="169" fontId="7" fillId="5" borderId="93" xfId="0" applyNumberFormat="1" applyFont="1" applyFill="1" applyBorder="1" applyAlignment="1" applyProtection="1">
      <alignment horizontal="right"/>
      <protection locked="0"/>
    </xf>
    <xf numFmtId="37" fontId="7" fillId="5" borderId="93" xfId="0" applyFont="1" applyFill="1" applyBorder="1" applyProtection="1">
      <protection locked="0"/>
    </xf>
    <xf numFmtId="169" fontId="7" fillId="5" borderId="75" xfId="0" applyNumberFormat="1" applyFont="1" applyFill="1" applyBorder="1" applyAlignment="1" applyProtection="1">
      <alignment horizontal="right"/>
      <protection locked="0"/>
    </xf>
    <xf numFmtId="37" fontId="2" fillId="0" borderId="0" xfId="0" applyFont="1" applyFill="1" applyBorder="1" applyAlignment="1" applyProtection="1">
      <alignment horizontal="left"/>
      <protection locked="0"/>
    </xf>
    <xf numFmtId="37" fontId="2" fillId="0" borderId="0" xfId="0" applyFont="1" applyFill="1" applyBorder="1"/>
    <xf numFmtId="37" fontId="2" fillId="0" borderId="0" xfId="0" applyFont="1" applyFill="1" applyBorder="1" applyAlignment="1">
      <alignment horizontal="right"/>
    </xf>
    <xf numFmtId="37" fontId="2" fillId="0" borderId="0" xfId="0" applyFont="1" applyFill="1"/>
    <xf numFmtId="37" fontId="2" fillId="0" borderId="65" xfId="0" applyFont="1" applyFill="1" applyBorder="1" applyAlignment="1">
      <alignment wrapText="1"/>
    </xf>
    <xf numFmtId="37" fontId="2" fillId="0" borderId="64" xfId="0" applyFont="1" applyFill="1" applyBorder="1" applyAlignment="1">
      <alignment wrapText="1"/>
    </xf>
    <xf numFmtId="37" fontId="2" fillId="0" borderId="64" xfId="0" applyFont="1" applyFill="1" applyBorder="1"/>
    <xf numFmtId="37" fontId="2" fillId="0" borderId="63" xfId="0" applyFont="1" applyFill="1" applyBorder="1"/>
    <xf numFmtId="37" fontId="2" fillId="0" borderId="63" xfId="0" applyFont="1" applyFill="1" applyBorder="1" applyAlignment="1">
      <alignment horizontal="center"/>
    </xf>
    <xf numFmtId="37" fontId="2" fillId="0" borderId="66" xfId="0" applyFont="1" applyFill="1" applyBorder="1" applyAlignment="1">
      <alignment wrapText="1"/>
    </xf>
    <xf numFmtId="37" fontId="2" fillId="0" borderId="67" xfId="0" applyFont="1" applyFill="1" applyBorder="1" applyAlignment="1">
      <alignment wrapText="1"/>
    </xf>
    <xf numFmtId="37" fontId="2" fillId="0" borderId="47" xfId="0" applyFont="1" applyFill="1" applyBorder="1" applyAlignment="1">
      <alignment wrapText="1"/>
    </xf>
    <xf numFmtId="37" fontId="2" fillId="0" borderId="47" xfId="0" applyFont="1" applyFill="1" applyBorder="1"/>
    <xf numFmtId="37" fontId="2" fillId="0" borderId="16" xfId="0" applyFont="1" applyFill="1" applyBorder="1"/>
    <xf numFmtId="37" fontId="2" fillId="0" borderId="7" xfId="0" applyFont="1" applyFill="1" applyBorder="1" applyAlignment="1">
      <alignment horizontal="center"/>
    </xf>
    <xf numFmtId="37" fontId="2" fillId="0" borderId="68" xfId="0" applyFont="1" applyFill="1" applyBorder="1" applyAlignment="1">
      <alignment wrapText="1"/>
    </xf>
    <xf numFmtId="37" fontId="2" fillId="0" borderId="69" xfId="0" applyFont="1" applyFill="1" applyBorder="1" applyAlignment="1">
      <alignment wrapText="1"/>
    </xf>
    <xf numFmtId="37" fontId="2" fillId="0" borderId="70" xfId="0" applyFont="1" applyFill="1" applyBorder="1" applyAlignment="1">
      <alignment wrapText="1"/>
    </xf>
    <xf numFmtId="37" fontId="2" fillId="0" borderId="70" xfId="0" applyFont="1" applyFill="1" applyBorder="1"/>
    <xf numFmtId="37" fontId="2" fillId="0" borderId="73" xfId="0" applyFont="1" applyFill="1" applyBorder="1"/>
    <xf numFmtId="37" fontId="2" fillId="0" borderId="74" xfId="0" applyFont="1" applyFill="1" applyBorder="1" applyAlignment="1">
      <alignment horizontal="center"/>
    </xf>
    <xf numFmtId="37" fontId="2" fillId="0" borderId="71" xfId="0" applyFont="1" applyFill="1" applyBorder="1" applyAlignment="1">
      <alignment wrapText="1"/>
    </xf>
    <xf numFmtId="37" fontId="2" fillId="0" borderId="6" xfId="0" applyFont="1" applyFill="1" applyBorder="1"/>
    <xf numFmtId="166" fontId="7" fillId="0" borderId="0" xfId="7" applyFont="1" applyFill="1" applyAlignment="1" applyProtection="1">
      <alignment horizontal="right" vertical="center"/>
    </xf>
    <xf numFmtId="37" fontId="7" fillId="0" borderId="0" xfId="0" applyFont="1" applyFill="1" applyBorder="1" applyAlignment="1" applyProtection="1">
      <alignment horizontal="left"/>
      <protection locked="0"/>
    </xf>
    <xf numFmtId="37" fontId="7" fillId="0" borderId="0" xfId="0" applyFont="1" applyFill="1" applyBorder="1" applyAlignment="1" applyProtection="1">
      <alignment horizontal="right"/>
      <protection locked="0"/>
    </xf>
    <xf numFmtId="37" fontId="7" fillId="0" borderId="33" xfId="0" applyFont="1" applyFill="1" applyBorder="1"/>
    <xf numFmtId="166" fontId="15" fillId="0" borderId="0" xfId="7" applyFont="1" applyFill="1" applyAlignment="1" applyProtection="1">
      <alignment horizontal="center" vertical="center"/>
    </xf>
    <xf numFmtId="37" fontId="7" fillId="0" borderId="0" xfId="0" applyFont="1" applyFill="1" applyBorder="1" applyAlignment="1">
      <alignment horizontal="center" shrinkToFit="1"/>
    </xf>
    <xf numFmtId="37" fontId="7" fillId="0" borderId="65" xfId="0" applyFont="1" applyFill="1" applyBorder="1" applyAlignment="1">
      <alignment wrapText="1"/>
    </xf>
    <xf numFmtId="37" fontId="7" fillId="0" borderId="64" xfId="0" applyFont="1" applyFill="1" applyBorder="1" applyAlignment="1">
      <alignment wrapText="1"/>
    </xf>
    <xf numFmtId="37" fontId="7" fillId="0" borderId="64" xfId="0" applyFont="1" applyFill="1" applyBorder="1"/>
    <xf numFmtId="37" fontId="7" fillId="0" borderId="63" xfId="0" applyFont="1" applyFill="1" applyBorder="1"/>
    <xf numFmtId="37" fontId="7" fillId="0" borderId="72" xfId="0" applyFont="1" applyFill="1" applyBorder="1" applyAlignment="1">
      <alignment horizontal="right" wrapText="1"/>
    </xf>
    <xf numFmtId="37" fontId="7" fillId="0" borderId="67" xfId="0" applyFont="1" applyFill="1" applyBorder="1" applyAlignment="1">
      <alignment wrapText="1"/>
    </xf>
    <xf numFmtId="37" fontId="7" fillId="0" borderId="47" xfId="0" applyFont="1" applyFill="1" applyBorder="1" applyAlignment="1">
      <alignment wrapText="1"/>
    </xf>
    <xf numFmtId="37" fontId="7" fillId="0" borderId="42" xfId="0" applyFont="1" applyFill="1" applyBorder="1" applyAlignment="1">
      <alignment horizontal="right" wrapText="1"/>
    </xf>
    <xf numFmtId="37" fontId="7" fillId="0" borderId="69" xfId="0" applyFont="1" applyFill="1" applyBorder="1" applyAlignment="1">
      <alignment wrapText="1"/>
    </xf>
    <xf numFmtId="37" fontId="7" fillId="0" borderId="70" xfId="0" applyFont="1" applyFill="1" applyBorder="1" applyAlignment="1">
      <alignment wrapText="1"/>
    </xf>
    <xf numFmtId="37" fontId="7" fillId="0" borderId="70" xfId="0" applyFont="1" applyFill="1" applyBorder="1"/>
    <xf numFmtId="37" fontId="7" fillId="0" borderId="73" xfId="0" applyFont="1" applyFill="1" applyBorder="1"/>
    <xf numFmtId="37" fontId="7" fillId="0" borderId="46" xfId="0" applyFont="1" applyFill="1" applyBorder="1" applyAlignment="1">
      <alignment horizontal="right" wrapText="1"/>
    </xf>
    <xf numFmtId="37" fontId="7" fillId="0" borderId="0" xfId="0" applyFont="1" applyFill="1" applyBorder="1" applyAlignment="1">
      <alignment wrapText="1"/>
    </xf>
    <xf numFmtId="37" fontId="7" fillId="0" borderId="0" xfId="0" applyFont="1" applyFill="1" applyBorder="1" applyAlignment="1">
      <alignment horizontal="right" wrapText="1"/>
    </xf>
    <xf numFmtId="37" fontId="1" fillId="6" borderId="38" xfId="0" applyFont="1" applyFill="1" applyBorder="1" applyAlignment="1">
      <alignment horizontal="center" vertical="center"/>
    </xf>
    <xf numFmtId="37" fontId="1" fillId="6" borderId="37" xfId="0" applyFont="1" applyFill="1" applyBorder="1" applyAlignment="1">
      <alignment horizontal="center" vertical="center"/>
    </xf>
    <xf numFmtId="37" fontId="1" fillId="6" borderId="62" xfId="0" applyFont="1" applyFill="1" applyBorder="1" applyAlignment="1">
      <alignment horizontal="center" vertical="center" wrapText="1"/>
    </xf>
    <xf numFmtId="37" fontId="1" fillId="6" borderId="37" xfId="0" applyFont="1" applyFill="1" applyBorder="1" applyAlignment="1">
      <alignment horizontal="center" vertical="center" wrapText="1"/>
    </xf>
    <xf numFmtId="37" fontId="1" fillId="6" borderId="48" xfId="0" applyFont="1" applyFill="1" applyBorder="1" applyAlignment="1">
      <alignment horizontal="center" vertical="center" wrapText="1" shrinkToFit="1"/>
    </xf>
    <xf numFmtId="37" fontId="1" fillId="7" borderId="38" xfId="0" applyFont="1" applyFill="1" applyBorder="1" applyAlignment="1">
      <alignment horizontal="center" vertical="center"/>
    </xf>
    <xf numFmtId="37" fontId="1" fillId="7" borderId="37" xfId="0" applyFont="1" applyFill="1" applyBorder="1" applyAlignment="1">
      <alignment horizontal="center" vertical="center"/>
    </xf>
    <xf numFmtId="37" fontId="1" fillId="7" borderId="37" xfId="0" applyFont="1" applyFill="1" applyBorder="1" applyAlignment="1">
      <alignment horizontal="center" vertical="center" wrapText="1"/>
    </xf>
    <xf numFmtId="37" fontId="1" fillId="7" borderId="48" xfId="0" applyFont="1" applyFill="1" applyBorder="1" applyAlignment="1">
      <alignment horizontal="center" vertical="center" wrapText="1"/>
    </xf>
    <xf numFmtId="170" fontId="7" fillId="5" borderId="12" xfId="7" applyNumberFormat="1" applyFont="1" applyFill="1" applyBorder="1" applyAlignment="1" applyProtection="1">
      <alignment horizontal="right" vertical="center"/>
    </xf>
    <xf numFmtId="166" fontId="7" fillId="5" borderId="55" xfId="7" applyFont="1" applyFill="1" applyBorder="1" applyAlignment="1" applyProtection="1">
      <alignment horizontal="left" vertical="center"/>
      <protection locked="0"/>
    </xf>
    <xf numFmtId="37" fontId="7" fillId="5" borderId="57" xfId="0" applyFont="1" applyFill="1" applyBorder="1" applyAlignment="1">
      <alignment horizontal="center" vertical="center"/>
    </xf>
    <xf numFmtId="3" fontId="7" fillId="8" borderId="71" xfId="0" applyNumberFormat="1" applyFont="1" applyFill="1" applyBorder="1" applyAlignment="1" applyProtection="1">
      <alignment horizontal="center" vertical="center"/>
    </xf>
    <xf numFmtId="14" fontId="7" fillId="0" borderId="45" xfId="0" applyNumberFormat="1" applyFont="1" applyFill="1" applyBorder="1" applyProtection="1">
      <protection locked="0"/>
    </xf>
    <xf numFmtId="166" fontId="7" fillId="0" borderId="0" xfId="7" applyFont="1" applyFill="1" applyBorder="1" applyAlignment="1" applyProtection="1">
      <alignment horizontal="left"/>
      <protection locked="0"/>
    </xf>
    <xf numFmtId="14" fontId="7" fillId="0" borderId="0" xfId="7" applyNumberFormat="1" applyFont="1" applyFill="1" applyBorder="1" applyAlignment="1" applyProtection="1">
      <alignment horizontal="left"/>
      <protection locked="0"/>
    </xf>
    <xf numFmtId="170" fontId="16" fillId="6" borderId="14" xfId="7" applyNumberFormat="1" applyFont="1" applyFill="1" applyBorder="1" applyAlignment="1" applyProtection="1">
      <alignment horizontal="right" vertical="center"/>
    </xf>
    <xf numFmtId="170" fontId="16" fillId="6" borderId="13" xfId="7" applyNumberFormat="1" applyFont="1" applyFill="1" applyBorder="1" applyAlignment="1" applyProtection="1">
      <alignment horizontal="right" vertical="center"/>
    </xf>
    <xf numFmtId="9" fontId="6" fillId="0" borderId="15" xfId="9" applyFont="1" applyFill="1" applyBorder="1" applyProtection="1">
      <protection locked="0"/>
    </xf>
    <xf numFmtId="9" fontId="6" fillId="0" borderId="51" xfId="9" applyFont="1" applyFill="1" applyBorder="1" applyProtection="1">
      <protection locked="0"/>
    </xf>
    <xf numFmtId="166" fontId="34" fillId="8" borderId="55" xfId="8" applyFont="1" applyFill="1" applyBorder="1" applyAlignment="1" applyProtection="1">
      <alignment horizontal="left" vertical="center"/>
    </xf>
    <xf numFmtId="166" fontId="3" fillId="0" borderId="3" xfId="8" applyFont="1" applyFill="1" applyBorder="1" applyAlignment="1" applyProtection="1">
      <alignment horizontal="left" vertical="center"/>
    </xf>
    <xf numFmtId="166" fontId="35" fillId="0" borderId="4" xfId="8" applyFont="1" applyFill="1" applyBorder="1" applyAlignment="1" applyProtection="1">
      <alignment horizontal="center" vertical="center" wrapText="1"/>
      <protection locked="0"/>
    </xf>
    <xf numFmtId="37" fontId="7" fillId="5" borderId="4" xfId="0" applyFont="1" applyFill="1" applyBorder="1" applyProtection="1">
      <protection locked="0"/>
    </xf>
    <xf numFmtId="37" fontId="7" fillId="0" borderId="34" xfId="0" applyFont="1" applyBorder="1" applyAlignment="1" applyProtection="1">
      <alignment horizontal="center"/>
      <protection locked="0"/>
    </xf>
    <xf numFmtId="14" fontId="7" fillId="5" borderId="34" xfId="0" applyNumberFormat="1" applyFont="1" applyFill="1" applyBorder="1" applyProtection="1">
      <protection locked="0"/>
    </xf>
    <xf numFmtId="37" fontId="7" fillId="0" borderId="3" xfId="0" applyFont="1" applyBorder="1" applyProtection="1">
      <protection locked="0"/>
    </xf>
    <xf numFmtId="37" fontId="7" fillId="0" borderId="23" xfId="0" applyFont="1" applyBorder="1" applyProtection="1">
      <protection locked="0"/>
    </xf>
    <xf numFmtId="172" fontId="16" fillId="9" borderId="4" xfId="1" applyNumberFormat="1" applyFont="1" applyFill="1" applyBorder="1" applyAlignment="1" applyProtection="1">
      <alignment horizontal="right" vertical="center"/>
    </xf>
    <xf numFmtId="172" fontId="16" fillId="9" borderId="6" xfId="1" applyNumberFormat="1" applyFont="1" applyFill="1" applyBorder="1" applyAlignment="1" applyProtection="1">
      <alignment horizontal="right" vertical="center"/>
      <protection locked="0"/>
    </xf>
    <xf numFmtId="172" fontId="16" fillId="9" borderId="16" xfId="1" applyNumberFormat="1" applyFont="1" applyFill="1" applyBorder="1" applyAlignment="1" applyProtection="1">
      <alignment horizontal="right" vertical="center"/>
      <protection locked="0"/>
    </xf>
    <xf numFmtId="172" fontId="7" fillId="9" borderId="4" xfId="1" applyNumberFormat="1" applyFont="1" applyFill="1" applyBorder="1" applyAlignment="1" applyProtection="1">
      <alignment horizontal="right"/>
    </xf>
    <xf numFmtId="172" fontId="7" fillId="9" borderId="16" xfId="1" applyNumberFormat="1" applyFont="1" applyFill="1" applyBorder="1" applyAlignment="1" applyProtection="1">
      <alignment horizontal="right"/>
    </xf>
    <xf numFmtId="172" fontId="16" fillId="10" borderId="16" xfId="1" applyNumberFormat="1" applyFont="1" applyFill="1" applyBorder="1" applyAlignment="1" applyProtection="1">
      <alignment horizontal="right" vertical="center"/>
      <protection locked="0"/>
    </xf>
    <xf numFmtId="172" fontId="16" fillId="10" borderId="6" xfId="1" applyNumberFormat="1" applyFont="1" applyFill="1" applyBorder="1" applyAlignment="1" applyProtection="1">
      <alignment horizontal="right" vertical="center"/>
      <protection locked="0"/>
    </xf>
    <xf numFmtId="172" fontId="16" fillId="10" borderId="4" xfId="1" applyNumberFormat="1" applyFont="1" applyFill="1" applyBorder="1" applyAlignment="1" applyProtection="1">
      <alignment horizontal="right" vertical="center"/>
      <protection locked="0"/>
    </xf>
    <xf numFmtId="172" fontId="16" fillId="11" borderId="6" xfId="1" applyNumberFormat="1" applyFont="1" applyFill="1" applyBorder="1" applyAlignment="1" applyProtection="1">
      <alignment horizontal="right" vertical="center"/>
    </xf>
    <xf numFmtId="172" fontId="16" fillId="11" borderId="16" xfId="1" applyNumberFormat="1" applyFont="1" applyFill="1" applyBorder="1" applyAlignment="1" applyProtection="1">
      <alignment horizontal="right" vertical="center"/>
    </xf>
    <xf numFmtId="172" fontId="7" fillId="11" borderId="16" xfId="1" applyNumberFormat="1" applyFont="1" applyFill="1" applyBorder="1" applyAlignment="1" applyProtection="1">
      <alignment horizontal="right"/>
    </xf>
    <xf numFmtId="172" fontId="16" fillId="11" borderId="73" xfId="1" applyNumberFormat="1" applyFont="1" applyFill="1" applyBorder="1" applyAlignment="1" applyProtection="1">
      <alignment horizontal="right" vertical="center"/>
    </xf>
    <xf numFmtId="172" fontId="16" fillId="11" borderId="4" xfId="1" applyNumberFormat="1" applyFont="1" applyFill="1" applyBorder="1" applyAlignment="1" applyProtection="1">
      <alignment horizontal="right" vertical="center"/>
    </xf>
    <xf numFmtId="172" fontId="16" fillId="11" borderId="16" xfId="1" applyNumberFormat="1" applyFont="1" applyFill="1" applyBorder="1" applyAlignment="1" applyProtection="1">
      <alignment horizontal="center" vertical="center"/>
    </xf>
    <xf numFmtId="9" fontId="7" fillId="0" borderId="0" xfId="0" applyNumberFormat="1" applyFont="1" applyFill="1"/>
    <xf numFmtId="166" fontId="16" fillId="8" borderId="95" xfId="7" applyFont="1" applyFill="1" applyBorder="1" applyAlignment="1" applyProtection="1">
      <alignment vertical="center"/>
      <protection locked="0"/>
    </xf>
    <xf numFmtId="166" fontId="16" fillId="0" borderId="98" xfId="7" applyFont="1" applyFill="1" applyBorder="1" applyAlignment="1" applyProtection="1">
      <alignment horizontal="center" vertical="center"/>
      <protection locked="0"/>
    </xf>
    <xf numFmtId="14" fontId="7" fillId="0" borderId="15" xfId="7" applyNumberFormat="1" applyFont="1" applyFill="1" applyBorder="1" applyAlignment="1" applyProtection="1">
      <alignment horizontal="left"/>
    </xf>
    <xf numFmtId="9" fontId="7" fillId="5" borderId="15" xfId="9" applyFont="1" applyFill="1" applyBorder="1" applyAlignment="1" applyProtection="1">
      <alignment horizontal="center" vertical="center"/>
      <protection locked="0"/>
    </xf>
    <xf numFmtId="166" fontId="7" fillId="0" borderId="55" xfId="7" applyFont="1" applyFill="1" applyBorder="1" applyAlignment="1" applyProtection="1">
      <alignment horizontal="left"/>
    </xf>
    <xf numFmtId="166" fontId="7" fillId="0" borderId="56" xfId="7" applyFont="1" applyFill="1" applyBorder="1" applyAlignment="1" applyProtection="1">
      <alignment horizontal="left" vertical="center"/>
    </xf>
    <xf numFmtId="166" fontId="7" fillId="0" borderId="57" xfId="7" applyFont="1" applyFill="1" applyBorder="1" applyAlignment="1" applyProtection="1">
      <alignment horizontal="left" vertical="center"/>
    </xf>
    <xf numFmtId="166" fontId="16" fillId="0" borderId="101" xfId="7" applyFont="1" applyFill="1" applyBorder="1" applyAlignment="1" applyProtection="1">
      <alignment horizontal="center" vertical="center"/>
    </xf>
    <xf numFmtId="2" fontId="7" fillId="0" borderId="102" xfId="0" applyNumberFormat="1" applyFont="1" applyFill="1" applyBorder="1" applyAlignment="1" applyProtection="1">
      <alignment horizontal="right"/>
      <protection locked="0"/>
    </xf>
    <xf numFmtId="10" fontId="7" fillId="0" borderId="102" xfId="0" applyNumberFormat="1" applyFont="1" applyFill="1" applyBorder="1" applyAlignment="1">
      <alignment horizontal="right"/>
    </xf>
    <xf numFmtId="37" fontId="7" fillId="0" borderId="102" xfId="0" applyFont="1" applyFill="1" applyBorder="1" applyAlignment="1">
      <alignment horizontal="right"/>
    </xf>
    <xf numFmtId="37" fontId="7" fillId="0" borderId="102" xfId="0" applyFont="1" applyFill="1" applyBorder="1" applyAlignment="1" applyProtection="1">
      <alignment horizontal="right"/>
    </xf>
    <xf numFmtId="166" fontId="4" fillId="0" borderId="16" xfId="8" applyFont="1" applyFill="1" applyBorder="1" applyAlignment="1" applyProtection="1">
      <alignment horizontal="center" vertical="center"/>
      <protection locked="0"/>
    </xf>
    <xf numFmtId="172" fontId="16" fillId="5" borderId="9" xfId="1" applyNumberFormat="1" applyFont="1" applyFill="1" applyBorder="1" applyAlignment="1" applyProtection="1">
      <alignment horizontal="right" vertical="center"/>
      <protection locked="0"/>
    </xf>
    <xf numFmtId="172" fontId="16" fillId="5" borderId="8" xfId="1" applyNumberFormat="1" applyFont="1" applyFill="1" applyBorder="1" applyAlignment="1" applyProtection="1">
      <alignment horizontal="right" vertical="center"/>
      <protection locked="0"/>
    </xf>
    <xf numFmtId="172" fontId="16" fillId="5" borderId="3" xfId="1" applyNumberFormat="1" applyFont="1" applyFill="1" applyBorder="1" applyAlignment="1" applyProtection="1">
      <alignment horizontal="right" vertical="center"/>
      <protection locked="0"/>
    </xf>
    <xf numFmtId="172" fontId="7" fillId="6" borderId="3" xfId="1" applyNumberFormat="1" applyFont="1" applyFill="1" applyBorder="1" applyAlignment="1" applyProtection="1">
      <alignment horizontal="right"/>
    </xf>
    <xf numFmtId="166" fontId="4" fillId="0" borderId="4" xfId="8" applyFont="1" applyFill="1" applyBorder="1" applyAlignment="1" applyProtection="1">
      <alignment horizontal="center" vertical="center"/>
      <protection locked="0"/>
    </xf>
    <xf numFmtId="166" fontId="4" fillId="0" borderId="47" xfId="8" applyFont="1" applyFill="1" applyBorder="1" applyAlignment="1" applyProtection="1">
      <alignment horizontal="center" vertical="center"/>
      <protection locked="0"/>
    </xf>
    <xf numFmtId="172" fontId="16" fillId="3" borderId="9" xfId="1" applyNumberFormat="1" applyFont="1" applyFill="1" applyBorder="1" applyAlignment="1" applyProtection="1">
      <alignment horizontal="right" vertical="center"/>
    </xf>
    <xf numFmtId="172" fontId="16" fillId="3" borderId="8" xfId="1" applyNumberFormat="1" applyFont="1" applyFill="1" applyBorder="1" applyAlignment="1" applyProtection="1">
      <alignment horizontal="right" vertical="center"/>
    </xf>
    <xf numFmtId="172" fontId="16" fillId="3" borderId="3" xfId="1" applyNumberFormat="1" applyFont="1" applyFill="1" applyBorder="1" applyAlignment="1" applyProtection="1">
      <alignment horizontal="right" vertical="center"/>
    </xf>
    <xf numFmtId="172" fontId="16" fillId="4" borderId="8" xfId="1" applyNumberFormat="1" applyFont="1" applyFill="1" applyBorder="1" applyAlignment="1" applyProtection="1">
      <alignment horizontal="right" vertical="center"/>
    </xf>
    <xf numFmtId="172" fontId="16" fillId="3" borderId="79" xfId="1" applyNumberFormat="1" applyFont="1" applyFill="1" applyBorder="1" applyAlignment="1" applyProtection="1">
      <alignment horizontal="right" vertical="center"/>
    </xf>
    <xf numFmtId="172" fontId="7" fillId="6" borderId="8" xfId="1" applyNumberFormat="1" applyFont="1" applyFill="1" applyBorder="1" applyAlignment="1" applyProtection="1">
      <alignment horizontal="right"/>
    </xf>
    <xf numFmtId="172" fontId="7" fillId="3" borderId="8" xfId="1" applyNumberFormat="1" applyFont="1" applyFill="1" applyBorder="1" applyAlignment="1" applyProtection="1">
      <alignment horizontal="right"/>
    </xf>
    <xf numFmtId="172" fontId="7" fillId="6" borderId="62" xfId="1" applyNumberFormat="1" applyFont="1" applyFill="1" applyBorder="1" applyAlignment="1" applyProtection="1">
      <alignment horizontal="right"/>
    </xf>
    <xf numFmtId="172" fontId="7" fillId="9" borderId="63" xfId="1" applyNumberFormat="1" applyFont="1" applyFill="1" applyBorder="1" applyAlignment="1" applyProtection="1">
      <alignment horizontal="right"/>
    </xf>
    <xf numFmtId="9" fontId="16" fillId="8" borderId="15" xfId="9" applyFont="1" applyFill="1" applyBorder="1" applyAlignment="1" applyProtection="1">
      <alignment vertical="center"/>
      <protection locked="0"/>
    </xf>
    <xf numFmtId="170" fontId="7" fillId="5" borderId="15" xfId="7" applyNumberFormat="1" applyFont="1" applyFill="1" applyBorder="1" applyAlignment="1" applyProtection="1">
      <alignment horizontal="left" vertical="center"/>
      <protection locked="0"/>
    </xf>
    <xf numFmtId="166" fontId="16" fillId="0" borderId="11" xfId="7" applyFont="1" applyFill="1" applyBorder="1" applyAlignment="1" applyProtection="1">
      <alignment horizontal="right" vertical="center"/>
    </xf>
    <xf numFmtId="170" fontId="7" fillId="6" borderId="15" xfId="7" applyNumberFormat="1" applyFont="1" applyFill="1" applyBorder="1" applyAlignment="1" applyProtection="1">
      <alignment horizontal="left" vertical="center"/>
    </xf>
    <xf numFmtId="37" fontId="7" fillId="0" borderId="0" xfId="0" applyFont="1" applyAlignment="1" applyProtection="1">
      <alignment vertical="center"/>
      <protection locked="0"/>
    </xf>
    <xf numFmtId="37" fontId="7" fillId="0" borderId="16" xfId="0" applyFont="1" applyBorder="1" applyAlignment="1" applyProtection="1">
      <alignment vertical="center"/>
    </xf>
    <xf numFmtId="37" fontId="7" fillId="5" borderId="16" xfId="0" applyFont="1" applyFill="1" applyBorder="1" applyAlignment="1" applyProtection="1">
      <alignment horizontal="center" vertical="center"/>
      <protection locked="0"/>
    </xf>
    <xf numFmtId="10" fontId="7" fillId="5" borderId="16" xfId="9" applyNumberFormat="1" applyFont="1" applyFill="1" applyBorder="1" applyAlignment="1" applyProtection="1">
      <alignment horizontal="center" vertical="center"/>
      <protection locked="0"/>
    </xf>
    <xf numFmtId="37" fontId="7" fillId="5" borderId="16" xfId="0" applyFont="1" applyFill="1" applyBorder="1" applyAlignment="1" applyProtection="1">
      <alignment horizontal="left" vertical="center"/>
      <protection locked="0"/>
    </xf>
    <xf numFmtId="37" fontId="24" fillId="0" borderId="0" xfId="0" applyFont="1" applyProtection="1">
      <protection locked="0"/>
    </xf>
    <xf numFmtId="166" fontId="39" fillId="0" borderId="24" xfId="7" applyFont="1" applyFill="1" applyBorder="1" applyAlignment="1">
      <alignment vertical="center"/>
    </xf>
    <xf numFmtId="0" fontId="7" fillId="5" borderId="16" xfId="0" applyNumberFormat="1" applyFont="1" applyFill="1" applyBorder="1" applyAlignment="1" applyProtection="1">
      <alignment vertical="center"/>
      <protection locked="0"/>
    </xf>
    <xf numFmtId="0" fontId="7" fillId="5" borderId="6" xfId="0" applyNumberFormat="1" applyFont="1" applyFill="1" applyBorder="1" applyAlignment="1" applyProtection="1">
      <alignment vertical="center"/>
      <protection locked="0"/>
    </xf>
    <xf numFmtId="0" fontId="7" fillId="5" borderId="16" xfId="0" applyNumberFormat="1" applyFont="1" applyFill="1" applyBorder="1" applyAlignment="1" applyProtection="1">
      <alignment horizontal="left" vertical="center"/>
      <protection locked="0"/>
    </xf>
    <xf numFmtId="49" fontId="7" fillId="5" borderId="55" xfId="8" applyNumberFormat="1" applyFont="1" applyFill="1" applyBorder="1" applyAlignment="1" applyProtection="1">
      <alignment horizontal="center" vertical="center"/>
      <protection locked="0"/>
    </xf>
    <xf numFmtId="49" fontId="7" fillId="5" borderId="56" xfId="8" applyNumberFormat="1" applyFont="1" applyFill="1" applyBorder="1" applyAlignment="1" applyProtection="1">
      <alignment horizontal="center" vertical="center"/>
      <protection locked="0"/>
    </xf>
    <xf numFmtId="49" fontId="7" fillId="5" borderId="57" xfId="8" applyNumberFormat="1" applyFont="1" applyFill="1" applyBorder="1" applyAlignment="1" applyProtection="1">
      <alignment horizontal="center" vertical="center"/>
      <protection locked="0"/>
    </xf>
    <xf numFmtId="166" fontId="36" fillId="0" borderId="23" xfId="8" applyFont="1" applyFill="1" applyBorder="1" applyAlignment="1" applyProtection="1">
      <alignment horizontal="center" vertical="center" wrapText="1"/>
      <protection locked="0"/>
    </xf>
    <xf numFmtId="166" fontId="36" fillId="0" borderId="36" xfId="8" applyFont="1" applyFill="1" applyBorder="1" applyAlignment="1" applyProtection="1">
      <alignment horizontal="center" vertical="center" wrapText="1"/>
      <protection locked="0"/>
    </xf>
    <xf numFmtId="166" fontId="36" fillId="0" borderId="35" xfId="8" applyFont="1" applyFill="1" applyBorder="1" applyAlignment="1" applyProtection="1">
      <alignment horizontal="center" vertical="center" wrapText="1"/>
      <protection locked="0"/>
    </xf>
    <xf numFmtId="166" fontId="21" fillId="0" borderId="0" xfId="8" applyFont="1" applyFill="1" applyAlignment="1" applyProtection="1">
      <alignment horizontal="left" wrapText="1"/>
      <protection locked="0"/>
    </xf>
    <xf numFmtId="166" fontId="3" fillId="0" borderId="4" xfId="8" applyFont="1" applyFill="1" applyBorder="1" applyAlignment="1" applyProtection="1">
      <alignment horizontal="center" vertical="center"/>
      <protection locked="0"/>
    </xf>
    <xf numFmtId="37" fontId="20" fillId="0" borderId="47" xfId="0" applyFont="1" applyFill="1" applyBorder="1" applyAlignment="1" applyProtection="1">
      <alignment horizontal="center" vertical="center"/>
      <protection locked="0"/>
    </xf>
    <xf numFmtId="166" fontId="13" fillId="0" borderId="55" xfId="8" applyFont="1" applyFill="1" applyBorder="1" applyAlignment="1" applyProtection="1">
      <alignment horizontal="left" vertical="center"/>
      <protection locked="0"/>
    </xf>
    <xf numFmtId="37" fontId="0" fillId="0" borderId="56" xfId="0" applyFill="1" applyBorder="1" applyAlignment="1" applyProtection="1">
      <alignment vertical="center"/>
      <protection locked="0"/>
    </xf>
    <xf numFmtId="37" fontId="0" fillId="0" borderId="57" xfId="0" applyFill="1" applyBorder="1" applyAlignment="1" applyProtection="1">
      <alignment vertical="center"/>
      <protection locked="0"/>
    </xf>
    <xf numFmtId="37" fontId="0" fillId="0" borderId="56" xfId="0" applyFill="1" applyBorder="1" applyAlignment="1" applyProtection="1">
      <protection locked="0"/>
    </xf>
    <xf numFmtId="166" fontId="15" fillId="0" borderId="55" xfId="8" applyFont="1" applyFill="1" applyBorder="1" applyAlignment="1" applyProtection="1">
      <alignment horizontal="left" vertical="center"/>
      <protection locked="0"/>
    </xf>
    <xf numFmtId="37" fontId="0" fillId="0" borderId="56" xfId="0" applyBorder="1" applyAlignment="1" applyProtection="1">
      <protection locked="0"/>
    </xf>
    <xf numFmtId="166" fontId="18" fillId="0" borderId="55" xfId="8" applyFont="1" applyFill="1" applyBorder="1" applyAlignment="1" applyProtection="1">
      <alignment horizontal="left" vertical="center"/>
      <protection locked="0"/>
    </xf>
    <xf numFmtId="166" fontId="3" fillId="0" borderId="55" xfId="8" applyFont="1" applyFill="1" applyBorder="1" applyAlignment="1" applyProtection="1">
      <alignment horizontal="center" vertical="center"/>
    </xf>
    <xf numFmtId="37" fontId="33" fillId="0" borderId="56" xfId="0" applyFont="1" applyBorder="1" applyAlignment="1" applyProtection="1">
      <alignment horizontal="center" vertical="center"/>
    </xf>
    <xf numFmtId="37" fontId="7" fillId="5" borderId="4" xfId="0" applyFont="1" applyFill="1" applyBorder="1" applyAlignment="1" applyProtection="1">
      <alignment horizontal="center"/>
      <protection locked="0"/>
    </xf>
    <xf numFmtId="37" fontId="7" fillId="5" borderId="6" xfId="0" applyFont="1" applyFill="1" applyBorder="1" applyAlignment="1" applyProtection="1">
      <alignment horizontal="center"/>
      <protection locked="0"/>
    </xf>
    <xf numFmtId="37" fontId="7" fillId="0" borderId="4" xfId="0" applyFont="1" applyFill="1" applyBorder="1" applyAlignment="1" applyProtection="1">
      <alignment horizontal="center" vertical="center"/>
      <protection locked="0"/>
    </xf>
    <xf numFmtId="37" fontId="7" fillId="0" borderId="6" xfId="0" applyFont="1" applyFill="1" applyBorder="1" applyAlignment="1" applyProtection="1">
      <alignment horizontal="center" vertical="center"/>
      <protection locked="0"/>
    </xf>
    <xf numFmtId="37" fontId="7" fillId="5" borderId="4" xfId="0" applyFont="1" applyFill="1" applyBorder="1" applyAlignment="1" applyProtection="1">
      <alignment horizontal="center" vertical="center"/>
      <protection locked="0"/>
    </xf>
    <xf numFmtId="37" fontId="7" fillId="5" borderId="6" xfId="0" applyFont="1" applyFill="1" applyBorder="1" applyAlignment="1" applyProtection="1">
      <alignment horizontal="center" vertical="center"/>
      <protection locked="0"/>
    </xf>
    <xf numFmtId="10" fontId="7" fillId="5" borderId="4" xfId="9" applyNumberFormat="1" applyFont="1" applyFill="1" applyBorder="1" applyAlignment="1" applyProtection="1">
      <alignment horizontal="center" vertical="center"/>
      <protection locked="0"/>
    </xf>
    <xf numFmtId="10" fontId="7" fillId="5" borderId="6" xfId="9" applyNumberFormat="1" applyFont="1" applyFill="1" applyBorder="1" applyAlignment="1" applyProtection="1">
      <alignment horizontal="center" vertical="center"/>
      <protection locked="0"/>
    </xf>
    <xf numFmtId="37" fontId="7" fillId="0" borderId="4" xfId="0" applyFont="1" applyBorder="1" applyAlignment="1" applyProtection="1">
      <alignment vertical="center"/>
    </xf>
    <xf numFmtId="37" fontId="7" fillId="0" borderId="6" xfId="0" applyFont="1" applyBorder="1" applyAlignment="1" applyProtection="1">
      <alignment vertical="center"/>
    </xf>
    <xf numFmtId="37" fontId="7" fillId="6" borderId="55" xfId="0" applyFont="1" applyFill="1" applyBorder="1" applyAlignment="1" applyProtection="1">
      <alignment horizontal="left"/>
    </xf>
    <xf numFmtId="37" fontId="7" fillId="6" borderId="57" xfId="0" applyFont="1" applyFill="1" applyBorder="1" applyAlignment="1" applyProtection="1">
      <alignment horizontal="left"/>
    </xf>
    <xf numFmtId="37" fontId="13" fillId="8" borderId="8" xfId="0" applyFont="1" applyFill="1" applyBorder="1" applyAlignment="1" applyProtection="1">
      <alignment horizontal="center"/>
      <protection locked="0"/>
    </xf>
    <xf numFmtId="37" fontId="13" fillId="8" borderId="34" xfId="0" applyFont="1" applyFill="1" applyBorder="1" applyAlignment="1" applyProtection="1">
      <alignment horizontal="center"/>
      <protection locked="0"/>
    </xf>
    <xf numFmtId="175" fontId="7" fillId="5" borderId="55" xfId="0" applyNumberFormat="1" applyFont="1" applyFill="1" applyBorder="1" applyAlignment="1" applyProtection="1">
      <alignment horizontal="left"/>
      <protection locked="0"/>
    </xf>
    <xf numFmtId="175" fontId="7" fillId="5" borderId="57" xfId="0" applyNumberFormat="1" applyFont="1" applyFill="1" applyBorder="1" applyAlignment="1" applyProtection="1">
      <alignment horizontal="left"/>
      <protection locked="0"/>
    </xf>
    <xf numFmtId="174" fontId="7" fillId="5" borderId="55" xfId="0" applyNumberFormat="1" applyFont="1" applyFill="1" applyBorder="1" applyAlignment="1" applyProtection="1">
      <alignment horizontal="left"/>
      <protection locked="0"/>
    </xf>
    <xf numFmtId="174" fontId="7" fillId="5" borderId="57" xfId="0" applyNumberFormat="1" applyFont="1" applyFill="1" applyBorder="1" applyAlignment="1" applyProtection="1">
      <alignment horizontal="left"/>
      <protection locked="0"/>
    </xf>
    <xf numFmtId="37" fontId="13" fillId="0" borderId="0" xfId="0" applyFont="1" applyAlignment="1" applyProtection="1">
      <alignment horizontal="center"/>
      <protection locked="0"/>
    </xf>
    <xf numFmtId="37" fontId="13" fillId="0" borderId="32" xfId="0" applyFont="1" applyBorder="1" applyAlignment="1" applyProtection="1">
      <alignment horizontal="center"/>
      <protection locked="0"/>
    </xf>
    <xf numFmtId="37" fontId="7" fillId="0" borderId="9" xfId="0" applyFont="1" applyBorder="1" applyAlignment="1" applyProtection="1">
      <alignment horizontal="right"/>
      <protection locked="0"/>
    </xf>
    <xf numFmtId="37" fontId="7" fillId="0" borderId="35" xfId="0" applyFont="1" applyBorder="1" applyAlignment="1" applyProtection="1">
      <alignment horizontal="right"/>
      <protection locked="0"/>
    </xf>
    <xf numFmtId="174" fontId="7" fillId="5" borderId="58" xfId="0" applyNumberFormat="1" applyFont="1" applyFill="1" applyBorder="1" applyAlignment="1" applyProtection="1">
      <alignment horizontal="left"/>
      <protection locked="0"/>
    </xf>
    <xf numFmtId="174" fontId="7" fillId="5" borderId="60" xfId="0" applyNumberFormat="1" applyFont="1" applyFill="1" applyBorder="1" applyAlignment="1" applyProtection="1">
      <alignment horizontal="left"/>
      <protection locked="0"/>
    </xf>
    <xf numFmtId="37" fontId="7" fillId="0" borderId="0" xfId="0" applyFont="1" applyAlignment="1" applyProtection="1">
      <alignment horizontal="right"/>
      <protection locked="0"/>
    </xf>
    <xf numFmtId="37" fontId="7" fillId="0" borderId="94" xfId="0" applyFont="1" applyBorder="1" applyAlignment="1" applyProtection="1">
      <alignment horizontal="right"/>
      <protection locked="0"/>
    </xf>
    <xf numFmtId="37" fontId="7" fillId="0" borderId="8" xfId="0" applyFont="1" applyBorder="1" applyAlignment="1" applyProtection="1">
      <alignment horizontal="right"/>
      <protection locked="0"/>
    </xf>
    <xf numFmtId="37" fontId="7" fillId="0" borderId="34" xfId="0" applyFont="1" applyBorder="1" applyAlignment="1" applyProtection="1">
      <alignment horizontal="right"/>
      <protection locked="0"/>
    </xf>
    <xf numFmtId="49" fontId="7" fillId="0" borderId="55" xfId="0" applyNumberFormat="1" applyFont="1" applyBorder="1" applyAlignment="1" applyProtection="1">
      <alignment horizontal="center"/>
    </xf>
    <xf numFmtId="49" fontId="7" fillId="0" borderId="57" xfId="0" applyNumberFormat="1" applyFont="1" applyBorder="1" applyAlignment="1" applyProtection="1">
      <alignment horizontal="center"/>
    </xf>
    <xf numFmtId="166" fontId="16" fillId="8" borderId="96" xfId="7" applyFont="1" applyFill="1" applyBorder="1" applyAlignment="1" applyProtection="1">
      <alignment horizontal="right" vertical="center"/>
      <protection locked="0"/>
    </xf>
    <xf numFmtId="166" fontId="16" fillId="8" borderId="99" xfId="7" applyFont="1" applyFill="1" applyBorder="1" applyAlignment="1" applyProtection="1">
      <alignment horizontal="right" vertical="center"/>
      <protection locked="0"/>
    </xf>
    <xf numFmtId="166" fontId="16" fillId="8" borderId="100" xfId="7" applyFont="1" applyFill="1" applyBorder="1" applyAlignment="1" applyProtection="1">
      <alignment horizontal="left" vertical="center"/>
      <protection locked="0"/>
    </xf>
    <xf numFmtId="166" fontId="16" fillId="8" borderId="96" xfId="7" applyFont="1" applyFill="1" applyBorder="1" applyAlignment="1" applyProtection="1">
      <alignment horizontal="left" vertical="center"/>
      <protection locked="0"/>
    </xf>
    <xf numFmtId="166" fontId="16" fillId="8" borderId="97" xfId="7" applyFont="1" applyFill="1" applyBorder="1" applyAlignment="1" applyProtection="1">
      <alignment horizontal="left" vertical="center"/>
      <protection locked="0"/>
    </xf>
    <xf numFmtId="166" fontId="27" fillId="0" borderId="0" xfId="7" quotePrefix="1" applyFont="1" applyFill="1" applyBorder="1" applyAlignment="1" applyProtection="1">
      <alignment horizontal="left" vertical="top" wrapText="1"/>
    </xf>
    <xf numFmtId="166" fontId="16" fillId="5" borderId="4" xfId="7" applyFont="1" applyFill="1" applyBorder="1" applyAlignment="1" applyProtection="1">
      <alignment horizontal="center" vertical="center"/>
      <protection locked="0"/>
    </xf>
    <xf numFmtId="166" fontId="16" fillId="5" borderId="11" xfId="7" applyFont="1" applyFill="1" applyBorder="1" applyAlignment="1" applyProtection="1">
      <alignment horizontal="center" vertical="center"/>
      <protection locked="0"/>
    </xf>
    <xf numFmtId="170" fontId="16" fillId="6" borderId="30" xfId="7" applyNumberFormat="1" applyFont="1" applyFill="1" applyBorder="1" applyAlignment="1" applyProtection="1">
      <alignment horizontal="center" vertical="center"/>
    </xf>
    <xf numFmtId="170" fontId="16" fillId="6" borderId="101" xfId="7" applyNumberFormat="1" applyFont="1" applyFill="1" applyBorder="1" applyAlignment="1" applyProtection="1">
      <alignment horizontal="center" vertical="center"/>
    </xf>
    <xf numFmtId="3" fontId="13" fillId="0" borderId="0" xfId="0" applyNumberFormat="1" applyFont="1" applyFill="1" applyAlignment="1" applyProtection="1">
      <alignment horizontal="center" wrapText="1"/>
      <protection locked="0"/>
    </xf>
    <xf numFmtId="37" fontId="13" fillId="0" borderId="0" xfId="0" applyNumberFormat="1" applyFont="1" applyFill="1" applyAlignment="1" applyProtection="1">
      <alignment horizontal="center" vertical="center"/>
    </xf>
    <xf numFmtId="37" fontId="13" fillId="0" borderId="85" xfId="0" applyNumberFormat="1" applyFont="1" applyFill="1" applyBorder="1" applyAlignment="1" applyProtection="1">
      <alignment horizontal="left" vertical="center" wrapText="1"/>
    </xf>
    <xf numFmtId="37" fontId="13" fillId="0" borderId="78" xfId="0" applyNumberFormat="1" applyFont="1" applyFill="1" applyBorder="1" applyAlignment="1" applyProtection="1">
      <alignment horizontal="left" vertical="center" wrapText="1"/>
    </xf>
    <xf numFmtId="3" fontId="6" fillId="0" borderId="0" xfId="11" applyNumberFormat="1" applyFont="1" applyAlignment="1" applyProtection="1">
      <alignment horizontal="left" wrapText="1"/>
    </xf>
    <xf numFmtId="4" fontId="6" fillId="0" borderId="0" xfId="11" applyNumberFormat="1" applyAlignment="1" applyProtection="1">
      <alignment horizontal="right"/>
      <protection locked="0"/>
    </xf>
    <xf numFmtId="37" fontId="13" fillId="0" borderId="0" xfId="0" applyFont="1" applyFill="1" applyAlignment="1">
      <alignment horizontal="center"/>
    </xf>
    <xf numFmtId="166" fontId="7" fillId="0" borderId="55" xfId="7" applyFont="1" applyFill="1" applyBorder="1" applyAlignment="1" applyProtection="1">
      <alignment horizontal="left" vertical="center"/>
      <protection locked="0"/>
    </xf>
    <xf numFmtId="166" fontId="7" fillId="0" borderId="56" xfId="7" applyFont="1" applyFill="1" applyBorder="1" applyAlignment="1" applyProtection="1">
      <alignment horizontal="left" vertical="center"/>
      <protection locked="0"/>
    </xf>
    <xf numFmtId="166" fontId="7" fillId="0" borderId="57" xfId="7" applyFont="1" applyFill="1" applyBorder="1" applyAlignment="1" applyProtection="1">
      <alignment horizontal="left" vertical="center"/>
      <protection locked="0"/>
    </xf>
    <xf numFmtId="37" fontId="7" fillId="0" borderId="12" xfId="0" applyFont="1" applyFill="1" applyBorder="1" applyAlignment="1">
      <alignment horizontal="left" wrapText="1"/>
    </xf>
    <xf numFmtId="37" fontId="7" fillId="0" borderId="12" xfId="0" applyFont="1" applyFill="1" applyBorder="1" applyAlignment="1" applyProtection="1">
      <alignment horizontal="left"/>
      <protection locked="0"/>
    </xf>
    <xf numFmtId="37" fontId="2" fillId="0" borderId="64" xfId="0" applyFont="1" applyFill="1" applyBorder="1" applyAlignment="1">
      <alignment horizontal="center"/>
    </xf>
    <xf numFmtId="37" fontId="2" fillId="0" borderId="47" xfId="0" applyFont="1" applyFill="1" applyBorder="1" applyAlignment="1">
      <alignment horizontal="center"/>
    </xf>
    <xf numFmtId="37" fontId="2" fillId="0" borderId="70" xfId="0" applyFont="1" applyFill="1" applyBorder="1" applyAlignment="1">
      <alignment horizontal="center"/>
    </xf>
    <xf numFmtId="37" fontId="7" fillId="0" borderId="12" xfId="0" applyFont="1" applyFill="1" applyBorder="1" applyAlignment="1">
      <alignment horizontal="left"/>
    </xf>
    <xf numFmtId="37" fontId="7" fillId="0" borderId="0" xfId="0" applyFont="1" applyFill="1" applyBorder="1" applyAlignment="1">
      <alignment wrapText="1"/>
    </xf>
    <xf numFmtId="166" fontId="15" fillId="0" borderId="0" xfId="7" applyFont="1" applyFill="1" applyAlignment="1" applyProtection="1">
      <alignment horizontal="center" vertical="center"/>
    </xf>
    <xf numFmtId="37" fontId="7" fillId="0" borderId="64" xfId="0" applyFont="1" applyFill="1" applyBorder="1" applyAlignment="1">
      <alignment horizontal="center"/>
    </xf>
    <xf numFmtId="37" fontId="7" fillId="0" borderId="47" xfId="0" applyFont="1" applyFill="1" applyBorder="1" applyAlignment="1">
      <alignment horizontal="center"/>
    </xf>
    <xf numFmtId="37" fontId="7" fillId="0" borderId="70" xfId="0" applyFont="1" applyFill="1" applyBorder="1" applyAlignment="1">
      <alignment horizontal="center"/>
    </xf>
    <xf numFmtId="37" fontId="7" fillId="0" borderId="32" xfId="0" applyFont="1" applyFill="1" applyBorder="1" applyAlignment="1">
      <alignment wrapText="1"/>
    </xf>
    <xf numFmtId="37" fontId="7" fillId="0" borderId="0" xfId="0" applyFont="1" applyFill="1" applyBorder="1" applyAlignment="1">
      <alignment horizontal="center" shrinkToFit="1"/>
    </xf>
    <xf numFmtId="37" fontId="1" fillId="7" borderId="62" xfId="0" applyFont="1" applyFill="1" applyBorder="1" applyAlignment="1">
      <alignment horizontal="center" vertical="center" wrapText="1"/>
    </xf>
    <xf numFmtId="37" fontId="1" fillId="7" borderId="50" xfId="0" applyFont="1" applyFill="1" applyBorder="1" applyAlignment="1">
      <alignment horizontal="center" vertical="center" wrapText="1"/>
    </xf>
  </cellXfs>
  <cellStyles count="19">
    <cellStyle name="Comma" xfId="1" builtinId="3"/>
    <cellStyle name="Comma0" xfId="12" xr:uid="{00000000-0005-0000-0000-000001000000}"/>
    <cellStyle name="Comma0 2" xfId="17" xr:uid="{00000000-0005-0000-0000-000002000000}"/>
    <cellStyle name="Comma0 3" xfId="14" xr:uid="{00000000-0005-0000-0000-000003000000}"/>
    <cellStyle name="Currency" xfId="2" builtinId="4"/>
    <cellStyle name="Currency0" xfId="13" xr:uid="{00000000-0005-0000-0000-000005000000}"/>
    <cellStyle name="Currency0 2" xfId="18" xr:uid="{00000000-0005-0000-0000-000006000000}"/>
    <cellStyle name="Currency0 3" xfId="15" xr:uid="{00000000-0005-0000-0000-000007000000}"/>
    <cellStyle name="Date" xfId="3" xr:uid="{00000000-0005-0000-0000-000008000000}"/>
    <cellStyle name="Fixed" xfId="4" xr:uid="{00000000-0005-0000-0000-000009000000}"/>
    <cellStyle name="Heading1" xfId="5" xr:uid="{00000000-0005-0000-0000-00000A000000}"/>
    <cellStyle name="Heading2" xfId="6" xr:uid="{00000000-0005-0000-0000-00000B000000}"/>
    <cellStyle name="Normal" xfId="0" builtinId="0"/>
    <cellStyle name="Normal 2" xfId="16" xr:uid="{00000000-0005-0000-0000-00000D000000}"/>
    <cellStyle name="Normal_Casa Vallita UW HOME" xfId="11" xr:uid="{00000000-0005-0000-0000-00000E000000}"/>
    <cellStyle name="Normal_RNTSKED-" xfId="7" xr:uid="{00000000-0005-0000-0000-00000F000000}"/>
    <cellStyle name="Normal_SKED-A" xfId="8" xr:uid="{00000000-0005-0000-0000-000011000000}"/>
    <cellStyle name="Percent" xfId="9" builtinId="5"/>
    <cellStyle name="Total" xfId="10" builtinId="25"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color rgb="FFFFFFF7"/>
      <color rgb="FFE3DE00"/>
      <color rgb="FFF2EC00"/>
      <color rgb="FFCCECFF"/>
      <color rgb="FF99CC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215900</xdr:colOff>
      <xdr:row>4</xdr:row>
      <xdr:rowOff>149225</xdr:rowOff>
    </xdr:from>
    <xdr:to>
      <xdr:col>7</xdr:col>
      <xdr:colOff>187325</xdr:colOff>
      <xdr:row>17</xdr:row>
      <xdr:rowOff>28575</xdr:rowOff>
    </xdr:to>
    <xdr:sp macro="" textlink="">
      <xdr:nvSpPr>
        <xdr:cNvPr id="8193" name="Text Box 1">
          <a:extLst>
            <a:ext uri="{FF2B5EF4-FFF2-40B4-BE49-F238E27FC236}">
              <a16:creationId xmlns:a16="http://schemas.microsoft.com/office/drawing/2014/main" id="{00000000-0008-0000-0000-000001200000}"/>
            </a:ext>
          </a:extLst>
        </xdr:cNvPr>
        <xdr:cNvSpPr txBox="1">
          <a:spLocks noChangeArrowheads="1"/>
        </xdr:cNvSpPr>
      </xdr:nvSpPr>
      <xdr:spPr bwMode="auto">
        <a:xfrm>
          <a:off x="215900" y="911225"/>
          <a:ext cx="5305425" cy="23558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7432" rIns="0" bIns="0" anchor="t" upright="1"/>
        <a:lstStyle/>
        <a:p>
          <a:pPr algn="l" rtl="0">
            <a:lnSpc>
              <a:spcPts val="1300"/>
            </a:lnSpc>
            <a:defRPr sz="1000"/>
          </a:pPr>
          <a:r>
            <a:rPr lang="en-US" sz="1200" b="0" i="0" u="none" strike="noStrike" baseline="0">
              <a:solidFill>
                <a:srgbClr val="000000"/>
              </a:solidFill>
              <a:latin typeface="+mn-lt"/>
              <a:cs typeface="Arial" panose="020B0604020202020204" pitchFamily="34" charset="0"/>
            </a:rPr>
            <a:t>This is a multiple sheet Excel Workbook with Schedules for various MFA rental programs.   Schedules "A" through "I" are separate worksheets (See Tabs at bottom while in Excel.). </a:t>
          </a:r>
        </a:p>
        <a:p>
          <a:pPr algn="l" rtl="0">
            <a:lnSpc>
              <a:spcPts val="1300"/>
            </a:lnSpc>
            <a:defRPr sz="1000"/>
          </a:pPr>
          <a:endParaRPr lang="en-US" sz="1200" b="0" i="0" u="none" strike="noStrike" baseline="0">
            <a:solidFill>
              <a:srgbClr val="000000"/>
            </a:solidFill>
            <a:latin typeface="+mn-lt"/>
            <a:cs typeface="Arial" panose="020B0604020202020204" pitchFamily="34" charset="0"/>
          </a:endParaRPr>
        </a:p>
        <a:p>
          <a:pPr algn="l" rtl="0">
            <a:lnSpc>
              <a:spcPts val="1200"/>
            </a:lnSpc>
            <a:defRPr sz="1000"/>
          </a:pPr>
          <a:r>
            <a:rPr lang="en-US" sz="1200" b="0" i="0" u="none" strike="noStrike" baseline="0">
              <a:solidFill>
                <a:srgbClr val="000000"/>
              </a:solidFill>
              <a:latin typeface="+mn-lt"/>
              <a:cs typeface="Arial" panose="020B0604020202020204" pitchFamily="34" charset="0"/>
            </a:rPr>
            <a:t>Each of the schedules is required for the Low Income Housing Tax Credit (LIHTC) Application. There are other schedules which are also needed to complete the LIHTC Application (see website).</a:t>
          </a:r>
        </a:p>
        <a:p>
          <a:pPr algn="l" rtl="0">
            <a:lnSpc>
              <a:spcPts val="1200"/>
            </a:lnSpc>
            <a:defRPr sz="1000"/>
          </a:pPr>
          <a:endParaRPr lang="en-US" sz="1200" b="0" i="0" u="none" strike="noStrike" baseline="0">
            <a:solidFill>
              <a:srgbClr val="000000"/>
            </a:solidFill>
            <a:latin typeface="+mn-lt"/>
            <a:cs typeface="Arial" panose="020B0604020202020204" pitchFamily="34" charset="0"/>
          </a:endParaRPr>
        </a:p>
        <a:p>
          <a:pPr algn="l" rtl="0">
            <a:lnSpc>
              <a:spcPts val="1200"/>
            </a:lnSpc>
            <a:defRPr sz="1000"/>
          </a:pPr>
          <a:r>
            <a:rPr lang="en-US" sz="1200" b="1" i="0" u="none" strike="noStrike" baseline="0">
              <a:solidFill>
                <a:sysClr val="windowText" lastClr="000000"/>
              </a:solidFill>
              <a:latin typeface="+mn-lt"/>
              <a:cs typeface="Arial" panose="020B0604020202020204" pitchFamily="34" charset="0"/>
            </a:rPr>
            <a:t>Schedules F &amp; G are only required for LIHTC, not for other rental applications such as HOME, Primero, NM Housing Trust Fund, Energ$avers and Land Title Trust Fund. </a:t>
          </a:r>
        </a:p>
        <a:p>
          <a:pPr algn="l" rtl="0">
            <a:lnSpc>
              <a:spcPts val="1200"/>
            </a:lnSpc>
            <a:defRPr sz="1000"/>
          </a:pPr>
          <a:endParaRPr lang="en-US" sz="1200" b="1" i="0" u="none" strike="noStrike" baseline="0">
            <a:solidFill>
              <a:sysClr val="windowText" lastClr="000000"/>
            </a:solidFill>
            <a:latin typeface="+mn-lt"/>
            <a:cs typeface="Arial" panose="020B0604020202020204" pitchFamily="34" charset="0"/>
          </a:endParaRPr>
        </a:p>
        <a:p>
          <a:pPr algn="l" rtl="0">
            <a:lnSpc>
              <a:spcPts val="1200"/>
            </a:lnSpc>
            <a:defRPr sz="1000"/>
          </a:pPr>
          <a:r>
            <a:rPr lang="en-US" sz="1200" b="0" i="0" u="none" strike="noStrike" baseline="0">
              <a:solidFill>
                <a:srgbClr val="000000"/>
              </a:solidFill>
              <a:latin typeface="+mn-lt"/>
              <a:cs typeface="Arial" panose="020B0604020202020204" pitchFamily="34" charset="0"/>
            </a:rPr>
            <a:t>Schedules H &amp; I are not required for 542 C Risk Share and ACCESS loans because those loan programs require that the Principals and the Managment Agent complete HUD form 2530, which supplies the same information</a:t>
          </a:r>
          <a:r>
            <a:rPr lang="en-US" sz="1200" b="0" i="0" u="none" strike="noStrike" baseline="0">
              <a:solidFill>
                <a:srgbClr val="000000"/>
              </a:solidFill>
              <a:latin typeface="Arial" panose="020B0604020202020204" pitchFamily="34" charset="0"/>
              <a:cs typeface="Arial" panose="020B0604020202020204" pitchFamily="34" charset="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32</xdr:row>
      <xdr:rowOff>174625</xdr:rowOff>
    </xdr:from>
    <xdr:to>
      <xdr:col>3</xdr:col>
      <xdr:colOff>50800</xdr:colOff>
      <xdr:row>34</xdr:row>
      <xdr:rowOff>88900</xdr:rowOff>
    </xdr:to>
    <xdr:sp macro="" textlink="">
      <xdr:nvSpPr>
        <xdr:cNvPr id="9217" name="Text Box 1">
          <a:extLst>
            <a:ext uri="{FF2B5EF4-FFF2-40B4-BE49-F238E27FC236}">
              <a16:creationId xmlns:a16="http://schemas.microsoft.com/office/drawing/2014/main" id="{00000000-0008-0000-0200-000001240000}"/>
            </a:ext>
          </a:extLst>
        </xdr:cNvPr>
        <xdr:cNvSpPr txBox="1">
          <a:spLocks noChangeArrowheads="1"/>
        </xdr:cNvSpPr>
      </xdr:nvSpPr>
      <xdr:spPr bwMode="auto">
        <a:xfrm>
          <a:off x="9525" y="6130925"/>
          <a:ext cx="5743575" cy="2952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Note: Total of Permanent Amount Column </a:t>
          </a:r>
          <a:r>
            <a:rPr lang="en-US" sz="1000" b="1" i="0" u="none" strike="noStrike" baseline="0">
              <a:solidFill>
                <a:srgbClr val="000000"/>
              </a:solidFill>
              <a:latin typeface="Arial"/>
              <a:cs typeface="Arial"/>
            </a:rPr>
            <a:t>Must</a:t>
          </a:r>
          <a:r>
            <a:rPr lang="en-US" sz="1000" b="0" i="0" u="none" strike="noStrike" baseline="0">
              <a:solidFill>
                <a:srgbClr val="000000"/>
              </a:solidFill>
              <a:latin typeface="Arial"/>
              <a:cs typeface="Arial"/>
            </a:rPr>
            <a:t> Equal Total Development Cost in Schedule A.</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espin\shared%20files\Underwriting\temp\HOME\2009\Casa%20Vallita%20UW%20HOM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etup"/>
      <sheetName val="MFA Insured First"/>
      <sheetName val="Sources"/>
      <sheetName val="Costs"/>
      <sheetName val="Unit Tiers"/>
      <sheetName val="Expenses"/>
      <sheetName val="Construction Period"/>
      <sheetName val="Lease-up"/>
      <sheetName val="CF Projection"/>
      <sheetName val="Loan Schedule - First Mortgage"/>
      <sheetName val="Loan Schedule - HOME-IO"/>
      <sheetName val="Loan Schedule - Home Amortizing"/>
      <sheetName val="Loan Schedule - Other Amort"/>
      <sheetName val="Loan Schedule - Other-IO"/>
      <sheetName val="HOME Subsidy Analysis"/>
      <sheetName val="HOME Build Up"/>
      <sheetName val="Board Summary"/>
      <sheetName val="HUD Feasibility"/>
      <sheetName val="HUD Certification"/>
      <sheetName val="Participation Info"/>
      <sheetName val="Draw Schedule"/>
    </sheetNames>
    <sheetDataSet>
      <sheetData sheetId="0"/>
      <sheetData sheetId="1"/>
      <sheetData sheetId="2"/>
      <sheetData sheetId="3"/>
      <sheetData sheetId="4"/>
      <sheetData sheetId="5"/>
      <sheetData sheetId="6" refreshError="1"/>
      <sheetData sheetId="7" refreshError="1"/>
      <sheetData sheetId="8" refreshError="1"/>
      <sheetData sheetId="9"/>
      <sheetData sheetId="10"/>
      <sheetData sheetId="11" refreshError="1"/>
      <sheetData sheetId="12"/>
      <sheetData sheetId="13"/>
      <sheetData sheetId="14"/>
      <sheetData sheetId="15" refreshError="1"/>
      <sheetData sheetId="16"/>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tabSelected="1" workbookViewId="0">
      <selection activeCell="G24" sqref="G24"/>
    </sheetView>
  </sheetViews>
  <sheetFormatPr defaultRowHeight="12.5" x14ac:dyDescent="0.25"/>
  <cols>
    <col min="8" max="8" width="8" customWidth="1"/>
  </cols>
  <sheetData/>
  <sheetProtection algorithmName="SHA-512" hashValue="XnkXZt+D12zKeSzDiFjgrdaXmD/Y4J26AYG3NWGsk2JqnCUyYTNPHY1wpD7vUSHyt/345LQxGpGhdx87PgdEfw==" saltValue="CetaIrjZjsku/Dr4WKLOhA==" spinCount="100000" sheet="1" objects="1" scenarios="1"/>
  <phoneticPr fontId="0" type="noConversion"/>
  <pageMargins left="0.75" right="0.75" top="1" bottom="1" header="0.5" footer="0.5"/>
  <pageSetup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M54"/>
  <sheetViews>
    <sheetView topLeftCell="A13" zoomScale="90" zoomScaleNormal="90" workbookViewId="0">
      <selection activeCell="E7" sqref="E7"/>
    </sheetView>
  </sheetViews>
  <sheetFormatPr defaultColWidth="8.9140625" defaultRowHeight="15.5" x14ac:dyDescent="0.35"/>
  <cols>
    <col min="1" max="1" width="18.6640625" style="8" customWidth="1"/>
    <col min="2" max="2" width="19.25" style="8" customWidth="1"/>
    <col min="3" max="3" width="17" style="8" customWidth="1"/>
    <col min="4" max="4" width="7.58203125" style="8" customWidth="1"/>
    <col min="5" max="5" width="18.33203125" style="8" customWidth="1"/>
    <col min="6" max="6" width="20.25" style="8" customWidth="1"/>
    <col min="7" max="7" width="25.75" style="8" customWidth="1"/>
    <col min="8" max="8" width="17.9140625" style="8" customWidth="1"/>
    <col min="9" max="9" width="19" style="8" customWidth="1"/>
    <col min="10" max="10" width="8.9140625" style="8" customWidth="1"/>
    <col min="11" max="11" width="8.9140625" style="8"/>
    <col min="12" max="13" width="8.9140625" style="8" hidden="1" customWidth="1"/>
    <col min="14" max="15" width="0" style="8" hidden="1" customWidth="1"/>
    <col min="16" max="16384" width="8.9140625" style="8"/>
  </cols>
  <sheetData>
    <row r="1" spans="1:13" ht="17.149999999999999" customHeight="1" x14ac:dyDescent="0.35">
      <c r="A1" s="644" t="s">
        <v>416</v>
      </c>
      <c r="B1" s="644"/>
      <c r="C1" s="644"/>
      <c r="D1" s="644"/>
      <c r="E1" s="644"/>
      <c r="F1" s="644"/>
      <c r="G1" s="644"/>
      <c r="H1" s="644"/>
      <c r="I1" s="644"/>
      <c r="J1" s="644"/>
    </row>
    <row r="2" spans="1:13" ht="15.65" customHeight="1" x14ac:dyDescent="0.35">
      <c r="A2" s="644" t="s">
        <v>391</v>
      </c>
      <c r="B2" s="644"/>
      <c r="C2" s="644"/>
      <c r="D2" s="644"/>
      <c r="E2" s="644"/>
      <c r="F2" s="644"/>
      <c r="G2" s="644"/>
      <c r="H2" s="644"/>
      <c r="I2" s="644"/>
      <c r="J2" s="644"/>
    </row>
    <row r="3" spans="1:13" ht="20.149999999999999" customHeight="1" x14ac:dyDescent="0.35">
      <c r="A3" s="463" t="s">
        <v>240</v>
      </c>
      <c r="B3" s="642"/>
      <c r="C3" s="642"/>
      <c r="D3" s="464"/>
      <c r="E3" s="465" t="s">
        <v>260</v>
      </c>
      <c r="F3" s="638"/>
      <c r="G3" s="638"/>
      <c r="H3" s="440"/>
      <c r="I3" s="440"/>
      <c r="J3" s="441"/>
    </row>
    <row r="4" spans="1:13" ht="20.149999999999999" customHeight="1" x14ac:dyDescent="0.35">
      <c r="A4" s="21" t="s">
        <v>301</v>
      </c>
      <c r="B4" s="466"/>
      <c r="C4" s="466"/>
      <c r="D4" s="1"/>
      <c r="E4" s="15" t="s">
        <v>302</v>
      </c>
      <c r="F4" s="642"/>
      <c r="G4" s="642"/>
      <c r="H4" s="441"/>
      <c r="I4" s="441"/>
      <c r="J4" s="441"/>
    </row>
    <row r="5" spans="1:13" ht="20.149999999999999" customHeight="1" thickBot="1" x14ac:dyDescent="0.4">
      <c r="A5" s="443"/>
      <c r="B5" s="443"/>
      <c r="C5" s="443"/>
      <c r="D5" s="441"/>
      <c r="E5" s="441"/>
      <c r="F5" s="441"/>
      <c r="G5" s="441"/>
      <c r="H5" s="441"/>
      <c r="I5" s="441"/>
      <c r="J5" s="441"/>
    </row>
    <row r="6" spans="1:13" ht="43.5" customHeight="1" thickBot="1" x14ac:dyDescent="0.4">
      <c r="A6" s="484" t="s">
        <v>148</v>
      </c>
      <c r="B6" s="485" t="s">
        <v>149</v>
      </c>
      <c r="C6" s="486" t="s">
        <v>150</v>
      </c>
      <c r="D6" s="487" t="s">
        <v>151</v>
      </c>
      <c r="E6" s="485" t="s">
        <v>247</v>
      </c>
      <c r="F6" s="487" t="s">
        <v>245</v>
      </c>
      <c r="G6" s="487" t="s">
        <v>246</v>
      </c>
      <c r="H6" s="486" t="s">
        <v>253</v>
      </c>
      <c r="I6" s="488" t="s">
        <v>152</v>
      </c>
      <c r="J6" s="19"/>
      <c r="M6" s="8" t="s">
        <v>241</v>
      </c>
    </row>
    <row r="7" spans="1:13" ht="15" customHeight="1" x14ac:dyDescent="0.35">
      <c r="A7" s="444"/>
      <c r="B7" s="445"/>
      <c r="C7" s="639"/>
      <c r="D7" s="639"/>
      <c r="E7" s="446"/>
      <c r="F7" s="447" t="s">
        <v>1</v>
      </c>
      <c r="G7" s="447" t="s">
        <v>1</v>
      </c>
      <c r="H7" s="448"/>
      <c r="I7" s="449"/>
      <c r="J7" s="443"/>
      <c r="L7" s="8" t="s">
        <v>254</v>
      </c>
      <c r="M7" s="8" t="s">
        <v>242</v>
      </c>
    </row>
    <row r="8" spans="1:13" ht="15" customHeight="1" x14ac:dyDescent="0.35">
      <c r="A8" s="450"/>
      <c r="B8" s="451"/>
      <c r="C8" s="640"/>
      <c r="D8" s="640"/>
      <c r="E8" s="452"/>
      <c r="F8" s="453" t="s">
        <v>248</v>
      </c>
      <c r="G8" s="453" t="s">
        <v>248</v>
      </c>
      <c r="H8" s="454" t="s">
        <v>256</v>
      </c>
      <c r="I8" s="455"/>
      <c r="J8" s="443"/>
      <c r="L8" s="8" t="s">
        <v>255</v>
      </c>
      <c r="M8" s="8" t="s">
        <v>243</v>
      </c>
    </row>
    <row r="9" spans="1:13" ht="15" customHeight="1" thickBot="1" x14ac:dyDescent="0.4">
      <c r="A9" s="456"/>
      <c r="B9" s="457"/>
      <c r="C9" s="641"/>
      <c r="D9" s="641"/>
      <c r="E9" s="458"/>
      <c r="F9" s="459" t="s">
        <v>249</v>
      </c>
      <c r="G9" s="459" t="s">
        <v>249</v>
      </c>
      <c r="H9" s="460" t="s">
        <v>257</v>
      </c>
      <c r="I9" s="461"/>
      <c r="J9" s="443"/>
      <c r="M9" s="8" t="s">
        <v>244</v>
      </c>
    </row>
    <row r="10" spans="1:13" ht="15" customHeight="1" x14ac:dyDescent="0.35">
      <c r="A10" s="444"/>
      <c r="B10" s="445"/>
      <c r="C10" s="639"/>
      <c r="D10" s="639"/>
      <c r="E10" s="446"/>
      <c r="F10" s="447" t="s">
        <v>1</v>
      </c>
      <c r="G10" s="447" t="s">
        <v>1</v>
      </c>
      <c r="H10" s="448"/>
      <c r="I10" s="449"/>
      <c r="J10" s="443"/>
    </row>
    <row r="11" spans="1:13" ht="15" customHeight="1" x14ac:dyDescent="0.35">
      <c r="A11" s="450"/>
      <c r="B11" s="451"/>
      <c r="C11" s="640"/>
      <c r="D11" s="640"/>
      <c r="E11" s="452"/>
      <c r="F11" s="462" t="s">
        <v>248</v>
      </c>
      <c r="G11" s="453" t="s">
        <v>248</v>
      </c>
      <c r="H11" s="454" t="s">
        <v>256</v>
      </c>
      <c r="I11" s="455"/>
      <c r="J11" s="443"/>
      <c r="M11" s="8" t="s">
        <v>250</v>
      </c>
    </row>
    <row r="12" spans="1:13" ht="15" customHeight="1" thickBot="1" x14ac:dyDescent="0.4">
      <c r="A12" s="456"/>
      <c r="B12" s="457"/>
      <c r="C12" s="641"/>
      <c r="D12" s="641"/>
      <c r="E12" s="458"/>
      <c r="F12" s="458" t="s">
        <v>249</v>
      </c>
      <c r="G12" s="459" t="s">
        <v>249</v>
      </c>
      <c r="H12" s="460" t="s">
        <v>257</v>
      </c>
      <c r="I12" s="461"/>
      <c r="J12" s="443"/>
      <c r="M12" s="8" t="s">
        <v>251</v>
      </c>
    </row>
    <row r="13" spans="1:13" ht="15" customHeight="1" x14ac:dyDescent="0.35">
      <c r="A13" s="444"/>
      <c r="B13" s="445"/>
      <c r="C13" s="639"/>
      <c r="D13" s="639"/>
      <c r="E13" s="446"/>
      <c r="F13" s="447" t="s">
        <v>1</v>
      </c>
      <c r="G13" s="447" t="s">
        <v>1</v>
      </c>
      <c r="H13" s="448"/>
      <c r="I13" s="449"/>
      <c r="J13" s="443"/>
      <c r="M13" s="8" t="s">
        <v>252</v>
      </c>
    </row>
    <row r="14" spans="1:13" ht="15" customHeight="1" x14ac:dyDescent="0.35">
      <c r="A14" s="450"/>
      <c r="B14" s="451"/>
      <c r="C14" s="640"/>
      <c r="D14" s="640"/>
      <c r="E14" s="452"/>
      <c r="F14" s="462" t="s">
        <v>248</v>
      </c>
      <c r="G14" s="453" t="s">
        <v>248</v>
      </c>
      <c r="H14" s="454" t="s">
        <v>256</v>
      </c>
      <c r="I14" s="455"/>
      <c r="J14" s="443"/>
      <c r="M14" s="8" t="s">
        <v>261</v>
      </c>
    </row>
    <row r="15" spans="1:13" ht="15" customHeight="1" thickBot="1" x14ac:dyDescent="0.4">
      <c r="A15" s="456"/>
      <c r="B15" s="457"/>
      <c r="C15" s="641"/>
      <c r="D15" s="641"/>
      <c r="E15" s="458"/>
      <c r="F15" s="458" t="s">
        <v>249</v>
      </c>
      <c r="G15" s="459" t="s">
        <v>249</v>
      </c>
      <c r="H15" s="460" t="s">
        <v>257</v>
      </c>
      <c r="I15" s="461"/>
      <c r="J15" s="443"/>
      <c r="M15" s="8" t="s">
        <v>262</v>
      </c>
    </row>
    <row r="16" spans="1:13" ht="15" customHeight="1" x14ac:dyDescent="0.35">
      <c r="A16" s="444"/>
      <c r="B16" s="445"/>
      <c r="C16" s="639"/>
      <c r="D16" s="639"/>
      <c r="E16" s="446"/>
      <c r="F16" s="447" t="s">
        <v>1</v>
      </c>
      <c r="G16" s="447" t="s">
        <v>1</v>
      </c>
      <c r="H16" s="448"/>
      <c r="I16" s="449"/>
      <c r="J16" s="443"/>
    </row>
    <row r="17" spans="1:10" ht="15" customHeight="1" x14ac:dyDescent="0.35">
      <c r="A17" s="450"/>
      <c r="B17" s="451"/>
      <c r="C17" s="640"/>
      <c r="D17" s="640"/>
      <c r="E17" s="452"/>
      <c r="F17" s="462" t="s">
        <v>248</v>
      </c>
      <c r="G17" s="453" t="s">
        <v>248</v>
      </c>
      <c r="H17" s="454" t="s">
        <v>256</v>
      </c>
      <c r="I17" s="455"/>
      <c r="J17" s="443"/>
    </row>
    <row r="18" spans="1:10" ht="15" customHeight="1" thickBot="1" x14ac:dyDescent="0.4">
      <c r="A18" s="456"/>
      <c r="B18" s="457"/>
      <c r="C18" s="641"/>
      <c r="D18" s="641"/>
      <c r="E18" s="458"/>
      <c r="F18" s="458" t="s">
        <v>249</v>
      </c>
      <c r="G18" s="459" t="s">
        <v>249</v>
      </c>
      <c r="H18" s="460" t="s">
        <v>257</v>
      </c>
      <c r="I18" s="461"/>
      <c r="J18" s="443"/>
    </row>
    <row r="19" spans="1:10" ht="15" customHeight="1" x14ac:dyDescent="0.35">
      <c r="A19" s="444"/>
      <c r="B19" s="445"/>
      <c r="C19" s="639"/>
      <c r="D19" s="639"/>
      <c r="E19" s="446"/>
      <c r="F19" s="447" t="s">
        <v>1</v>
      </c>
      <c r="G19" s="447" t="s">
        <v>1</v>
      </c>
      <c r="H19" s="448"/>
      <c r="I19" s="449"/>
      <c r="J19" s="443"/>
    </row>
    <row r="20" spans="1:10" ht="15" customHeight="1" x14ac:dyDescent="0.35">
      <c r="A20" s="450"/>
      <c r="B20" s="451"/>
      <c r="C20" s="640"/>
      <c r="D20" s="640"/>
      <c r="E20" s="452"/>
      <c r="F20" s="462" t="s">
        <v>248</v>
      </c>
      <c r="G20" s="453" t="s">
        <v>248</v>
      </c>
      <c r="H20" s="454" t="s">
        <v>256</v>
      </c>
      <c r="I20" s="455"/>
      <c r="J20" s="443"/>
    </row>
    <row r="21" spans="1:10" ht="15" customHeight="1" thickBot="1" x14ac:dyDescent="0.4">
      <c r="A21" s="456"/>
      <c r="B21" s="457"/>
      <c r="C21" s="641"/>
      <c r="D21" s="641"/>
      <c r="E21" s="458"/>
      <c r="F21" s="458" t="s">
        <v>249</v>
      </c>
      <c r="G21" s="459" t="s">
        <v>249</v>
      </c>
      <c r="H21" s="460" t="s">
        <v>257</v>
      </c>
      <c r="I21" s="461"/>
      <c r="J21" s="443"/>
    </row>
    <row r="22" spans="1:10" ht="15" customHeight="1" x14ac:dyDescent="0.35">
      <c r="A22" s="444"/>
      <c r="B22" s="445"/>
      <c r="C22" s="639"/>
      <c r="D22" s="639"/>
      <c r="E22" s="446"/>
      <c r="F22" s="447" t="s">
        <v>1</v>
      </c>
      <c r="G22" s="447" t="s">
        <v>1</v>
      </c>
      <c r="H22" s="448"/>
      <c r="I22" s="449"/>
      <c r="J22" s="443"/>
    </row>
    <row r="23" spans="1:10" ht="15" customHeight="1" x14ac:dyDescent="0.35">
      <c r="A23" s="450"/>
      <c r="B23" s="451"/>
      <c r="C23" s="640"/>
      <c r="D23" s="640"/>
      <c r="E23" s="452"/>
      <c r="F23" s="462" t="s">
        <v>248</v>
      </c>
      <c r="G23" s="453" t="s">
        <v>248</v>
      </c>
      <c r="H23" s="454" t="s">
        <v>256</v>
      </c>
      <c r="I23" s="455"/>
      <c r="J23" s="443"/>
    </row>
    <row r="24" spans="1:10" ht="15" customHeight="1" thickBot="1" x14ac:dyDescent="0.4">
      <c r="A24" s="456"/>
      <c r="B24" s="457"/>
      <c r="C24" s="641"/>
      <c r="D24" s="641"/>
      <c r="E24" s="458"/>
      <c r="F24" s="458" t="s">
        <v>249</v>
      </c>
      <c r="G24" s="459" t="s">
        <v>249</v>
      </c>
      <c r="H24" s="460" t="s">
        <v>257</v>
      </c>
      <c r="I24" s="461"/>
      <c r="J24" s="443"/>
    </row>
    <row r="25" spans="1:10" ht="15" customHeight="1" x14ac:dyDescent="0.35">
      <c r="A25" s="444"/>
      <c r="B25" s="445"/>
      <c r="C25" s="639"/>
      <c r="D25" s="639"/>
      <c r="E25" s="446"/>
      <c r="F25" s="447" t="s">
        <v>1</v>
      </c>
      <c r="G25" s="447" t="s">
        <v>1</v>
      </c>
      <c r="H25" s="448"/>
      <c r="I25" s="449"/>
      <c r="J25" s="443"/>
    </row>
    <row r="26" spans="1:10" ht="15" customHeight="1" x14ac:dyDescent="0.35">
      <c r="A26" s="450"/>
      <c r="B26" s="451"/>
      <c r="C26" s="640"/>
      <c r="D26" s="640"/>
      <c r="E26" s="452"/>
      <c r="F26" s="462" t="s">
        <v>248</v>
      </c>
      <c r="G26" s="453" t="s">
        <v>248</v>
      </c>
      <c r="H26" s="454" t="s">
        <v>256</v>
      </c>
      <c r="I26" s="455"/>
      <c r="J26" s="443"/>
    </row>
    <row r="27" spans="1:10" ht="15" customHeight="1" thickBot="1" x14ac:dyDescent="0.4">
      <c r="A27" s="456"/>
      <c r="B27" s="457"/>
      <c r="C27" s="641"/>
      <c r="D27" s="641"/>
      <c r="E27" s="458"/>
      <c r="F27" s="458" t="s">
        <v>249</v>
      </c>
      <c r="G27" s="459" t="s">
        <v>249</v>
      </c>
      <c r="H27" s="460" t="s">
        <v>257</v>
      </c>
      <c r="I27" s="461"/>
      <c r="J27" s="443"/>
    </row>
    <row r="28" spans="1:10" ht="15" customHeight="1" x14ac:dyDescent="0.35">
      <c r="A28" s="444"/>
      <c r="B28" s="445"/>
      <c r="C28" s="639"/>
      <c r="D28" s="639"/>
      <c r="E28" s="446"/>
      <c r="F28" s="447" t="s">
        <v>1</v>
      </c>
      <c r="G28" s="447" t="s">
        <v>1</v>
      </c>
      <c r="H28" s="448"/>
      <c r="I28" s="449"/>
      <c r="J28" s="443"/>
    </row>
    <row r="29" spans="1:10" ht="15" customHeight="1" x14ac:dyDescent="0.35">
      <c r="A29" s="450"/>
      <c r="B29" s="451"/>
      <c r="C29" s="640"/>
      <c r="D29" s="640"/>
      <c r="E29" s="452"/>
      <c r="F29" s="462" t="s">
        <v>248</v>
      </c>
      <c r="G29" s="453" t="s">
        <v>248</v>
      </c>
      <c r="H29" s="454" t="s">
        <v>256</v>
      </c>
      <c r="I29" s="455"/>
      <c r="J29" s="443"/>
    </row>
    <row r="30" spans="1:10" ht="15" customHeight="1" thickBot="1" x14ac:dyDescent="0.4">
      <c r="A30" s="456"/>
      <c r="B30" s="457"/>
      <c r="C30" s="641"/>
      <c r="D30" s="641"/>
      <c r="E30" s="458"/>
      <c r="F30" s="458" t="s">
        <v>249</v>
      </c>
      <c r="G30" s="459" t="s">
        <v>249</v>
      </c>
      <c r="H30" s="460" t="s">
        <v>257</v>
      </c>
      <c r="I30" s="461"/>
      <c r="J30" s="443"/>
    </row>
    <row r="31" spans="1:10" ht="15" customHeight="1" x14ac:dyDescent="0.35">
      <c r="A31" s="444"/>
      <c r="B31" s="445"/>
      <c r="C31" s="639"/>
      <c r="D31" s="639"/>
      <c r="E31" s="446"/>
      <c r="F31" s="447" t="s">
        <v>1</v>
      </c>
      <c r="G31" s="447" t="s">
        <v>1</v>
      </c>
      <c r="H31" s="448"/>
      <c r="I31" s="449"/>
      <c r="J31" s="443"/>
    </row>
    <row r="32" spans="1:10" ht="15" customHeight="1" x14ac:dyDescent="0.35">
      <c r="A32" s="450"/>
      <c r="B32" s="451"/>
      <c r="C32" s="640"/>
      <c r="D32" s="640"/>
      <c r="E32" s="452"/>
      <c r="F32" s="462" t="s">
        <v>248</v>
      </c>
      <c r="G32" s="453" t="s">
        <v>248</v>
      </c>
      <c r="H32" s="454" t="s">
        <v>256</v>
      </c>
      <c r="I32" s="455"/>
      <c r="J32" s="443"/>
    </row>
    <row r="33" spans="1:11" ht="15" customHeight="1" thickBot="1" x14ac:dyDescent="0.4">
      <c r="A33" s="456"/>
      <c r="B33" s="457"/>
      <c r="C33" s="641"/>
      <c r="D33" s="641"/>
      <c r="E33" s="458"/>
      <c r="F33" s="458" t="s">
        <v>249</v>
      </c>
      <c r="G33" s="459" t="s">
        <v>249</v>
      </c>
      <c r="H33" s="460" t="s">
        <v>257</v>
      </c>
      <c r="I33" s="461"/>
      <c r="J33" s="443"/>
    </row>
    <row r="34" spans="1:11" ht="15" customHeight="1" x14ac:dyDescent="0.35">
      <c r="A34" s="444"/>
      <c r="B34" s="445"/>
      <c r="C34" s="639"/>
      <c r="D34" s="639"/>
      <c r="E34" s="446"/>
      <c r="F34" s="447" t="s">
        <v>1</v>
      </c>
      <c r="G34" s="447" t="s">
        <v>1</v>
      </c>
      <c r="H34" s="448"/>
      <c r="I34" s="449"/>
      <c r="J34" s="443"/>
    </row>
    <row r="35" spans="1:11" ht="15" customHeight="1" x14ac:dyDescent="0.35">
      <c r="A35" s="450"/>
      <c r="B35" s="451"/>
      <c r="C35" s="640"/>
      <c r="D35" s="640"/>
      <c r="E35" s="452"/>
      <c r="F35" s="462" t="s">
        <v>248</v>
      </c>
      <c r="G35" s="453" t="s">
        <v>248</v>
      </c>
      <c r="H35" s="454" t="s">
        <v>256</v>
      </c>
      <c r="I35" s="455"/>
      <c r="J35" s="443"/>
    </row>
    <row r="36" spans="1:11" ht="15" customHeight="1" thickBot="1" x14ac:dyDescent="0.4">
      <c r="A36" s="456"/>
      <c r="B36" s="457"/>
      <c r="C36" s="641"/>
      <c r="D36" s="641"/>
      <c r="E36" s="458"/>
      <c r="F36" s="458" t="s">
        <v>249</v>
      </c>
      <c r="G36" s="459" t="s">
        <v>249</v>
      </c>
      <c r="H36" s="460" t="s">
        <v>257</v>
      </c>
      <c r="I36" s="461"/>
      <c r="J36" s="443"/>
    </row>
    <row r="37" spans="1:11" ht="15" customHeight="1" x14ac:dyDescent="0.35">
      <c r="A37" s="444"/>
      <c r="B37" s="445"/>
      <c r="C37" s="639"/>
      <c r="D37" s="639"/>
      <c r="E37" s="446"/>
      <c r="F37" s="447" t="s">
        <v>1</v>
      </c>
      <c r="G37" s="447" t="s">
        <v>1</v>
      </c>
      <c r="H37" s="448"/>
      <c r="I37" s="449"/>
      <c r="J37" s="443"/>
    </row>
    <row r="38" spans="1:11" ht="15" customHeight="1" x14ac:dyDescent="0.35">
      <c r="A38" s="450"/>
      <c r="B38" s="451"/>
      <c r="C38" s="640"/>
      <c r="D38" s="640"/>
      <c r="E38" s="452"/>
      <c r="F38" s="462" t="s">
        <v>248</v>
      </c>
      <c r="G38" s="453" t="s">
        <v>248</v>
      </c>
      <c r="H38" s="454" t="s">
        <v>256</v>
      </c>
      <c r="I38" s="455"/>
      <c r="J38" s="443"/>
    </row>
    <row r="39" spans="1:11" ht="15" customHeight="1" thickBot="1" x14ac:dyDescent="0.4">
      <c r="A39" s="456"/>
      <c r="B39" s="457"/>
      <c r="C39" s="641"/>
      <c r="D39" s="641"/>
      <c r="E39" s="458"/>
      <c r="F39" s="458" t="s">
        <v>249</v>
      </c>
      <c r="G39" s="459" t="s">
        <v>249</v>
      </c>
      <c r="H39" s="460" t="s">
        <v>257</v>
      </c>
      <c r="I39" s="461"/>
      <c r="J39" s="443"/>
    </row>
    <row r="40" spans="1:11" ht="15" customHeight="1" x14ac:dyDescent="0.35">
      <c r="A40" s="444"/>
      <c r="B40" s="445"/>
      <c r="C40" s="639"/>
      <c r="D40" s="639"/>
      <c r="E40" s="446"/>
      <c r="F40" s="447" t="s">
        <v>1</v>
      </c>
      <c r="G40" s="447" t="s">
        <v>1</v>
      </c>
      <c r="H40" s="448"/>
      <c r="I40" s="449"/>
      <c r="J40" s="443"/>
    </row>
    <row r="41" spans="1:11" ht="15" customHeight="1" x14ac:dyDescent="0.35">
      <c r="A41" s="450"/>
      <c r="B41" s="451"/>
      <c r="C41" s="640"/>
      <c r="D41" s="640"/>
      <c r="E41" s="452"/>
      <c r="F41" s="462" t="s">
        <v>248</v>
      </c>
      <c r="G41" s="453" t="s">
        <v>248</v>
      </c>
      <c r="H41" s="454" t="s">
        <v>256</v>
      </c>
      <c r="I41" s="455"/>
      <c r="J41" s="443"/>
    </row>
    <row r="42" spans="1:11" ht="15" customHeight="1" thickBot="1" x14ac:dyDescent="0.4">
      <c r="A42" s="456"/>
      <c r="B42" s="457"/>
      <c r="C42" s="641"/>
      <c r="D42" s="641"/>
      <c r="E42" s="458"/>
      <c r="F42" s="458" t="s">
        <v>249</v>
      </c>
      <c r="G42" s="459" t="s">
        <v>249</v>
      </c>
      <c r="H42" s="460" t="s">
        <v>257</v>
      </c>
      <c r="I42" s="461"/>
      <c r="J42" s="443"/>
    </row>
    <row r="43" spans="1:11" ht="20.149999999999999" customHeight="1" x14ac:dyDescent="0.35">
      <c r="A43" s="643" t="s">
        <v>258</v>
      </c>
      <c r="B43" s="643"/>
      <c r="C43" s="643"/>
      <c r="D43" s="643"/>
      <c r="E43" s="643"/>
      <c r="F43" s="643"/>
      <c r="G43" s="643"/>
      <c r="H43" s="643"/>
      <c r="I43" s="643"/>
      <c r="J43" s="443"/>
    </row>
    <row r="44" spans="1:11" ht="20.149999999999999" customHeight="1" x14ac:dyDescent="0.35">
      <c r="A44" s="643"/>
      <c r="B44" s="643"/>
      <c r="C44" s="643"/>
      <c r="D44" s="643"/>
      <c r="E44" s="643"/>
      <c r="F44" s="643"/>
      <c r="G44" s="643"/>
      <c r="H44" s="643"/>
      <c r="I44" s="643"/>
      <c r="J44" s="443"/>
    </row>
    <row r="45" spans="1:11" ht="20.149999999999999" customHeight="1" x14ac:dyDescent="0.35">
      <c r="A45" s="483" t="s">
        <v>303</v>
      </c>
      <c r="B45" s="637"/>
      <c r="C45" s="637"/>
      <c r="D45" s="441"/>
      <c r="E45" s="442"/>
      <c r="F45" s="441"/>
      <c r="G45" s="443"/>
      <c r="H45" s="443"/>
      <c r="I45" s="443"/>
      <c r="J45" s="443"/>
    </row>
    <row r="46" spans="1:11" ht="20.149999999999999" customHeight="1" x14ac:dyDescent="0.35">
      <c r="A46" s="21" t="s">
        <v>153</v>
      </c>
      <c r="B46" s="14"/>
      <c r="C46" s="14"/>
      <c r="D46" s="7"/>
      <c r="E46" s="21" t="s">
        <v>300</v>
      </c>
      <c r="F46" s="14"/>
      <c r="G46" s="7"/>
      <c r="H46" s="443"/>
      <c r="I46" s="443"/>
      <c r="J46" s="443"/>
    </row>
    <row r="47" spans="1:11" ht="20.149999999999999" customHeight="1" x14ac:dyDescent="0.35">
      <c r="A47" s="7" t="s">
        <v>267</v>
      </c>
      <c r="B47" s="7"/>
      <c r="C47" s="7"/>
      <c r="D47" s="7"/>
      <c r="E47" s="7"/>
      <c r="F47" s="7"/>
      <c r="G47" s="7"/>
      <c r="H47" s="7"/>
      <c r="I47" s="7"/>
      <c r="J47" s="7"/>
      <c r="K47" s="7"/>
    </row>
    <row r="48" spans="1:11" ht="20.149999999999999" customHeight="1" x14ac:dyDescent="0.35">
      <c r="A48" s="7" t="s">
        <v>266</v>
      </c>
      <c r="B48" s="7"/>
      <c r="C48" s="7"/>
      <c r="D48" s="7"/>
      <c r="E48" s="7"/>
      <c r="F48" s="7"/>
      <c r="G48" s="7"/>
      <c r="H48" s="7"/>
      <c r="I48" s="7"/>
      <c r="J48" s="7"/>
      <c r="K48" s="7"/>
    </row>
    <row r="49" spans="1:11" ht="20.149999999999999" customHeight="1" x14ac:dyDescent="0.35">
      <c r="A49" s="7"/>
      <c r="B49" s="7"/>
      <c r="C49" s="7"/>
      <c r="D49" s="7"/>
      <c r="E49" s="7"/>
      <c r="F49" s="7"/>
      <c r="G49" s="7"/>
      <c r="H49" s="7"/>
      <c r="I49" s="7"/>
      <c r="J49" s="7"/>
      <c r="K49" s="7"/>
    </row>
    <row r="50" spans="1:11" ht="20.149999999999999" customHeight="1" x14ac:dyDescent="0.35">
      <c r="A50" s="7" t="s">
        <v>264</v>
      </c>
      <c r="B50" s="7"/>
      <c r="C50" s="7"/>
      <c r="D50" s="7"/>
      <c r="E50" s="7"/>
      <c r="F50" s="7"/>
      <c r="G50" s="7"/>
      <c r="H50" s="7"/>
      <c r="I50" s="7"/>
      <c r="J50" s="7"/>
      <c r="K50" s="7"/>
    </row>
    <row r="51" spans="1:11" x14ac:dyDescent="0.35">
      <c r="A51" s="7" t="s">
        <v>263</v>
      </c>
      <c r="B51" s="7"/>
      <c r="C51" s="7"/>
      <c r="D51" s="7"/>
      <c r="E51" s="7"/>
      <c r="F51" s="7"/>
      <c r="G51" s="7"/>
      <c r="H51" s="7"/>
      <c r="I51" s="7"/>
      <c r="J51" s="7"/>
      <c r="K51" s="7"/>
    </row>
    <row r="52" spans="1:11" x14ac:dyDescent="0.35">
      <c r="A52" s="7" t="s">
        <v>417</v>
      </c>
      <c r="B52" s="7"/>
      <c r="C52" s="7"/>
      <c r="D52" s="7"/>
      <c r="E52" s="7"/>
      <c r="F52" s="7"/>
      <c r="G52" s="7"/>
      <c r="H52" s="7"/>
      <c r="I52" s="7"/>
      <c r="J52" s="7"/>
      <c r="K52" s="7"/>
    </row>
    <row r="53" spans="1:11" ht="15" customHeight="1" x14ac:dyDescent="0.35">
      <c r="A53" s="7" t="s">
        <v>265</v>
      </c>
      <c r="B53" s="7"/>
      <c r="C53" s="7"/>
      <c r="D53" s="7"/>
      <c r="E53" s="7"/>
      <c r="F53" s="7"/>
      <c r="G53" s="7"/>
      <c r="H53" s="7"/>
      <c r="I53" s="7"/>
      <c r="J53" s="7"/>
      <c r="K53" s="7"/>
    </row>
    <row r="54" spans="1:11" x14ac:dyDescent="0.35">
      <c r="A54" s="7"/>
      <c r="B54" s="7"/>
      <c r="C54" s="7"/>
      <c r="D54" s="7"/>
      <c r="E54" s="7"/>
      <c r="F54" s="7"/>
      <c r="G54" s="7"/>
      <c r="H54" s="7"/>
      <c r="I54" s="7"/>
      <c r="J54" s="7"/>
      <c r="K54" s="7"/>
    </row>
  </sheetData>
  <sheetProtection algorithmName="SHA-512" hashValue="uZieUlgyY8hOGInePPF759xx4yHD7ux5I47JdHpBKQ/gwQFfT2vO3lEfRd+9oDJF/rVkZ/J0FGgmFdkZEvhfRw==" saltValue="iva3x+treh8mZ27zpMNIyw==" spinCount="100000" sheet="1" objects="1" scenarios="1"/>
  <mergeCells count="31">
    <mergeCell ref="C19:C21"/>
    <mergeCell ref="C40:C42"/>
    <mergeCell ref="D28:D30"/>
    <mergeCell ref="D40:D42"/>
    <mergeCell ref="C10:C12"/>
    <mergeCell ref="D10:D12"/>
    <mergeCell ref="C13:C15"/>
    <mergeCell ref="D13:D15"/>
    <mergeCell ref="C16:C18"/>
    <mergeCell ref="D16:D18"/>
    <mergeCell ref="A2:J2"/>
    <mergeCell ref="A1:J1"/>
    <mergeCell ref="B3:C3"/>
    <mergeCell ref="C7:C9"/>
    <mergeCell ref="D7:D9"/>
    <mergeCell ref="B45:C45"/>
    <mergeCell ref="F3:G3"/>
    <mergeCell ref="C31:C33"/>
    <mergeCell ref="D31:D33"/>
    <mergeCell ref="C34:C36"/>
    <mergeCell ref="D34:D36"/>
    <mergeCell ref="C28:C30"/>
    <mergeCell ref="F4:G4"/>
    <mergeCell ref="C37:C39"/>
    <mergeCell ref="D37:D39"/>
    <mergeCell ref="D19:D21"/>
    <mergeCell ref="C22:C24"/>
    <mergeCell ref="D22:D24"/>
    <mergeCell ref="C25:C27"/>
    <mergeCell ref="D25:D27"/>
    <mergeCell ref="A43:I44"/>
  </mergeCells>
  <phoneticPr fontId="0" type="noConversion"/>
  <dataValidations count="3">
    <dataValidation type="list" allowBlank="1" showInputMessage="1" showErrorMessage="1" sqref="C7:C42" xr:uid="{00000000-0002-0000-0A00-000000000000}">
      <formula1>$M$6:$M$9</formula1>
    </dataValidation>
    <dataValidation type="list" allowBlank="1" showInputMessage="1" showErrorMessage="1" sqref="H7 H40 H37 H34 H31 H28 H25 H22 H19 H16 H13 H10" xr:uid="{00000000-0002-0000-0A00-000001000000}">
      <formula1>$L$7:$L$8</formula1>
    </dataValidation>
    <dataValidation type="list" allowBlank="1" showInputMessage="1" showErrorMessage="1" sqref="F3:G3" xr:uid="{00000000-0002-0000-0A00-000002000000}">
      <formula1>$M$11:$M$15</formula1>
    </dataValidation>
  </dataValidations>
  <printOptions horizontalCentered="1"/>
  <pageMargins left="0.5" right="0.5" top="0.49" bottom="0.74" header="0.26" footer="0.43"/>
  <pageSetup scale="56" orientation="landscape" r:id="rId1"/>
  <headerFooter alignWithMargins="0"/>
  <colBreaks count="1" manualBreakCount="1">
    <brk id="9" max="52"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S48"/>
  <sheetViews>
    <sheetView zoomScale="90" zoomScaleNormal="90" workbookViewId="0">
      <selection activeCell="B21" sqref="B21"/>
    </sheetView>
  </sheetViews>
  <sheetFormatPr defaultColWidth="8.9140625" defaultRowHeight="14" x14ac:dyDescent="0.3"/>
  <cols>
    <col min="1" max="1" width="16.6640625" style="7" customWidth="1"/>
    <col min="2" max="2" width="20.58203125" style="7" customWidth="1"/>
    <col min="3" max="3" width="21.9140625" style="7" customWidth="1"/>
    <col min="4" max="4" width="7.75" style="7" customWidth="1"/>
    <col min="5" max="5" width="9.58203125" style="7" customWidth="1"/>
    <col min="6" max="6" width="7.58203125" style="7" customWidth="1"/>
    <col min="7" max="7" width="17" style="7" customWidth="1"/>
    <col min="8" max="8" width="6.6640625" style="7" customWidth="1"/>
    <col min="9" max="9" width="23.9140625" style="7" customWidth="1"/>
    <col min="10" max="10" width="8.33203125" style="7" customWidth="1"/>
    <col min="11" max="11" width="18.6640625" style="7" customWidth="1"/>
    <col min="12" max="13" width="8.9140625" style="7"/>
    <col min="14" max="14" width="0" style="7" hidden="1" customWidth="1"/>
    <col min="15" max="16384" width="8.9140625" style="7"/>
  </cols>
  <sheetData>
    <row r="1" spans="1:19" x14ac:dyDescent="0.3">
      <c r="A1" s="644" t="s">
        <v>403</v>
      </c>
      <c r="B1" s="644"/>
      <c r="C1" s="644"/>
      <c r="D1" s="644"/>
      <c r="E1" s="644"/>
      <c r="F1" s="644"/>
      <c r="G1" s="644"/>
      <c r="H1" s="644"/>
      <c r="I1" s="644"/>
      <c r="J1" s="644"/>
      <c r="K1" s="644"/>
      <c r="L1" s="467"/>
    </row>
    <row r="2" spans="1:19" x14ac:dyDescent="0.3">
      <c r="A2" s="644" t="s">
        <v>392</v>
      </c>
      <c r="B2" s="644"/>
      <c r="C2" s="644"/>
      <c r="D2" s="644"/>
      <c r="E2" s="644"/>
      <c r="F2" s="644"/>
      <c r="G2" s="644"/>
      <c r="H2" s="644"/>
      <c r="I2" s="644"/>
      <c r="J2" s="644"/>
      <c r="K2" s="644"/>
      <c r="L2" s="467"/>
    </row>
    <row r="3" spans="1:19" ht="14.5" thickBot="1" x14ac:dyDescent="0.35">
      <c r="D3" s="1"/>
      <c r="E3" s="649"/>
      <c r="F3" s="649"/>
      <c r="G3" s="468"/>
      <c r="H3" s="1"/>
      <c r="I3" s="1"/>
      <c r="J3" s="1"/>
      <c r="K3" s="1"/>
      <c r="L3" s="1"/>
      <c r="M3" s="1"/>
      <c r="N3" s="1"/>
      <c r="O3" s="1"/>
      <c r="P3" s="1"/>
      <c r="Q3" s="1"/>
      <c r="R3" s="1"/>
      <c r="S3" s="1"/>
    </row>
    <row r="4" spans="1:19" ht="45.75" customHeight="1" thickBot="1" x14ac:dyDescent="0.35">
      <c r="A4" s="489" t="s">
        <v>154</v>
      </c>
      <c r="B4" s="490" t="s">
        <v>155</v>
      </c>
      <c r="C4" s="491" t="s">
        <v>156</v>
      </c>
      <c r="D4" s="491" t="s">
        <v>151</v>
      </c>
      <c r="E4" s="491" t="s">
        <v>157</v>
      </c>
      <c r="F4" s="650" t="s">
        <v>245</v>
      </c>
      <c r="G4" s="651"/>
      <c r="H4" s="650" t="s">
        <v>246</v>
      </c>
      <c r="I4" s="651"/>
      <c r="J4" s="491" t="s">
        <v>158</v>
      </c>
      <c r="K4" s="492" t="s">
        <v>259</v>
      </c>
      <c r="L4" s="1"/>
      <c r="M4" s="1"/>
      <c r="N4" s="1"/>
      <c r="O4" s="1"/>
      <c r="P4" s="1"/>
      <c r="Q4" s="1"/>
      <c r="R4" s="1"/>
    </row>
    <row r="5" spans="1:19" ht="15" customHeight="1" x14ac:dyDescent="0.3">
      <c r="A5" s="469"/>
      <c r="B5" s="470"/>
      <c r="C5" s="471"/>
      <c r="D5" s="645"/>
      <c r="E5" s="645"/>
      <c r="F5" s="472" t="s">
        <v>1</v>
      </c>
      <c r="G5" s="472"/>
      <c r="H5" s="472" t="s">
        <v>1</v>
      </c>
      <c r="I5" s="472"/>
      <c r="J5" s="645"/>
      <c r="K5" s="473"/>
      <c r="N5" s="7" t="s">
        <v>254</v>
      </c>
    </row>
    <row r="6" spans="1:19" ht="15" customHeight="1" x14ac:dyDescent="0.3">
      <c r="A6" s="474"/>
      <c r="B6" s="475"/>
      <c r="C6" s="24"/>
      <c r="D6" s="646"/>
      <c r="E6" s="646"/>
      <c r="F6" s="22" t="s">
        <v>248</v>
      </c>
      <c r="G6" s="22"/>
      <c r="H6" s="22" t="s">
        <v>248</v>
      </c>
      <c r="I6" s="22"/>
      <c r="J6" s="646"/>
      <c r="K6" s="476"/>
      <c r="N6" s="7" t="s">
        <v>255</v>
      </c>
    </row>
    <row r="7" spans="1:19" ht="15" customHeight="1" thickBot="1" x14ac:dyDescent="0.35">
      <c r="A7" s="477"/>
      <c r="B7" s="478"/>
      <c r="C7" s="479"/>
      <c r="D7" s="647"/>
      <c r="E7" s="647"/>
      <c r="F7" s="480" t="s">
        <v>249</v>
      </c>
      <c r="G7" s="480"/>
      <c r="H7" s="480" t="s">
        <v>249</v>
      </c>
      <c r="I7" s="480"/>
      <c r="J7" s="647"/>
      <c r="K7" s="481"/>
    </row>
    <row r="8" spans="1:19" ht="15" customHeight="1" x14ac:dyDescent="0.3">
      <c r="A8" s="469"/>
      <c r="B8" s="470"/>
      <c r="C8" s="471"/>
      <c r="D8" s="645"/>
      <c r="E8" s="645"/>
      <c r="F8" s="472" t="s">
        <v>1</v>
      </c>
      <c r="G8" s="472"/>
      <c r="H8" s="472" t="s">
        <v>1</v>
      </c>
      <c r="I8" s="472"/>
      <c r="J8" s="645"/>
      <c r="K8" s="473"/>
    </row>
    <row r="9" spans="1:19" ht="15" customHeight="1" x14ac:dyDescent="0.3">
      <c r="A9" s="474"/>
      <c r="B9" s="475"/>
      <c r="C9" s="24"/>
      <c r="D9" s="646"/>
      <c r="E9" s="646"/>
      <c r="F9" s="22" t="s">
        <v>248</v>
      </c>
      <c r="G9" s="22"/>
      <c r="H9" s="22" t="s">
        <v>248</v>
      </c>
      <c r="I9" s="22"/>
      <c r="J9" s="646"/>
      <c r="K9" s="476"/>
    </row>
    <row r="10" spans="1:19" ht="15" customHeight="1" thickBot="1" x14ac:dyDescent="0.35">
      <c r="A10" s="477"/>
      <c r="B10" s="478"/>
      <c r="C10" s="479"/>
      <c r="D10" s="647"/>
      <c r="E10" s="647"/>
      <c r="F10" s="480" t="s">
        <v>249</v>
      </c>
      <c r="G10" s="480"/>
      <c r="H10" s="480" t="s">
        <v>249</v>
      </c>
      <c r="I10" s="480"/>
      <c r="J10" s="647"/>
      <c r="K10" s="481"/>
    </row>
    <row r="11" spans="1:19" ht="15" customHeight="1" x14ac:dyDescent="0.3">
      <c r="A11" s="469"/>
      <c r="B11" s="470"/>
      <c r="C11" s="471"/>
      <c r="D11" s="645"/>
      <c r="E11" s="645"/>
      <c r="F11" s="472" t="s">
        <v>1</v>
      </c>
      <c r="G11" s="472"/>
      <c r="H11" s="472" t="s">
        <v>1</v>
      </c>
      <c r="I11" s="472"/>
      <c r="J11" s="645"/>
      <c r="K11" s="473"/>
    </row>
    <row r="12" spans="1:19" ht="15" customHeight="1" x14ac:dyDescent="0.3">
      <c r="A12" s="474"/>
      <c r="B12" s="475"/>
      <c r="C12" s="24"/>
      <c r="D12" s="646"/>
      <c r="E12" s="646"/>
      <c r="F12" s="22" t="s">
        <v>248</v>
      </c>
      <c r="G12" s="22"/>
      <c r="H12" s="22" t="s">
        <v>248</v>
      </c>
      <c r="I12" s="22"/>
      <c r="J12" s="646"/>
      <c r="K12" s="476"/>
    </row>
    <row r="13" spans="1:19" ht="15" customHeight="1" thickBot="1" x14ac:dyDescent="0.35">
      <c r="A13" s="477"/>
      <c r="B13" s="478"/>
      <c r="C13" s="479"/>
      <c r="D13" s="647"/>
      <c r="E13" s="647"/>
      <c r="F13" s="480" t="s">
        <v>249</v>
      </c>
      <c r="G13" s="480"/>
      <c r="H13" s="480" t="s">
        <v>249</v>
      </c>
      <c r="I13" s="480"/>
      <c r="J13" s="647"/>
      <c r="K13" s="481"/>
    </row>
    <row r="14" spans="1:19" ht="15" customHeight="1" x14ac:dyDescent="0.3">
      <c r="A14" s="469"/>
      <c r="B14" s="470"/>
      <c r="C14" s="471"/>
      <c r="D14" s="645"/>
      <c r="E14" s="645"/>
      <c r="F14" s="472" t="s">
        <v>1</v>
      </c>
      <c r="G14" s="472"/>
      <c r="H14" s="472" t="s">
        <v>1</v>
      </c>
      <c r="I14" s="472"/>
      <c r="J14" s="645"/>
      <c r="K14" s="473"/>
    </row>
    <row r="15" spans="1:19" ht="15" customHeight="1" x14ac:dyDescent="0.3">
      <c r="A15" s="474"/>
      <c r="B15" s="475"/>
      <c r="C15" s="24"/>
      <c r="D15" s="646"/>
      <c r="E15" s="646"/>
      <c r="F15" s="22" t="s">
        <v>248</v>
      </c>
      <c r="G15" s="22"/>
      <c r="H15" s="22" t="s">
        <v>248</v>
      </c>
      <c r="I15" s="22"/>
      <c r="J15" s="646"/>
      <c r="K15" s="476"/>
    </row>
    <row r="16" spans="1:19" ht="14.5" thickBot="1" x14ac:dyDescent="0.35">
      <c r="A16" s="477"/>
      <c r="B16" s="478"/>
      <c r="C16" s="479"/>
      <c r="D16" s="647"/>
      <c r="E16" s="647"/>
      <c r="F16" s="480" t="s">
        <v>249</v>
      </c>
      <c r="G16" s="480"/>
      <c r="H16" s="480" t="s">
        <v>249</v>
      </c>
      <c r="I16" s="480"/>
      <c r="J16" s="647"/>
      <c r="K16" s="481"/>
    </row>
    <row r="17" spans="1:11" x14ac:dyDescent="0.3">
      <c r="A17" s="469"/>
      <c r="B17" s="470"/>
      <c r="C17" s="471"/>
      <c r="D17" s="645"/>
      <c r="E17" s="645"/>
      <c r="F17" s="472" t="s">
        <v>1</v>
      </c>
      <c r="G17" s="472"/>
      <c r="H17" s="472" t="s">
        <v>1</v>
      </c>
      <c r="I17" s="472"/>
      <c r="J17" s="645"/>
      <c r="K17" s="473"/>
    </row>
    <row r="18" spans="1:11" x14ac:dyDescent="0.3">
      <c r="A18" s="474"/>
      <c r="B18" s="475"/>
      <c r="C18" s="24"/>
      <c r="D18" s="646"/>
      <c r="E18" s="646"/>
      <c r="F18" s="22" t="s">
        <v>248</v>
      </c>
      <c r="G18" s="22"/>
      <c r="H18" s="22" t="s">
        <v>248</v>
      </c>
      <c r="I18" s="22"/>
      <c r="J18" s="646"/>
      <c r="K18" s="476"/>
    </row>
    <row r="19" spans="1:11" ht="14.5" thickBot="1" x14ac:dyDescent="0.35">
      <c r="A19" s="477"/>
      <c r="B19" s="478"/>
      <c r="C19" s="479"/>
      <c r="D19" s="647"/>
      <c r="E19" s="647"/>
      <c r="F19" s="480" t="s">
        <v>249</v>
      </c>
      <c r="G19" s="480"/>
      <c r="H19" s="480" t="s">
        <v>249</v>
      </c>
      <c r="I19" s="480"/>
      <c r="J19" s="647"/>
      <c r="K19" s="481"/>
    </row>
    <row r="20" spans="1:11" x14ac:dyDescent="0.3">
      <c r="A20" s="469"/>
      <c r="B20" s="470"/>
      <c r="C20" s="471"/>
      <c r="D20" s="645"/>
      <c r="E20" s="645"/>
      <c r="F20" s="472" t="s">
        <v>1</v>
      </c>
      <c r="G20" s="472"/>
      <c r="H20" s="472" t="s">
        <v>1</v>
      </c>
      <c r="I20" s="472"/>
      <c r="J20" s="645"/>
      <c r="K20" s="473"/>
    </row>
    <row r="21" spans="1:11" x14ac:dyDescent="0.3">
      <c r="A21" s="474"/>
      <c r="B21" s="475"/>
      <c r="C21" s="24"/>
      <c r="D21" s="646"/>
      <c r="E21" s="646"/>
      <c r="F21" s="22" t="s">
        <v>248</v>
      </c>
      <c r="G21" s="22"/>
      <c r="H21" s="22" t="s">
        <v>248</v>
      </c>
      <c r="I21" s="22"/>
      <c r="J21" s="646"/>
      <c r="K21" s="476"/>
    </row>
    <row r="22" spans="1:11" ht="14.5" thickBot="1" x14ac:dyDescent="0.35">
      <c r="A22" s="477"/>
      <c r="B22" s="478"/>
      <c r="C22" s="479"/>
      <c r="D22" s="647"/>
      <c r="E22" s="647"/>
      <c r="F22" s="480" t="s">
        <v>249</v>
      </c>
      <c r="G22" s="480"/>
      <c r="H22" s="480" t="s">
        <v>249</v>
      </c>
      <c r="I22" s="480"/>
      <c r="J22" s="647"/>
      <c r="K22" s="481"/>
    </row>
    <row r="23" spans="1:11" x14ac:dyDescent="0.3">
      <c r="A23" s="469"/>
      <c r="B23" s="470"/>
      <c r="C23" s="471"/>
      <c r="D23" s="645"/>
      <c r="E23" s="645"/>
      <c r="F23" s="472" t="s">
        <v>1</v>
      </c>
      <c r="G23" s="472"/>
      <c r="H23" s="472" t="s">
        <v>1</v>
      </c>
      <c r="I23" s="472"/>
      <c r="J23" s="645"/>
      <c r="K23" s="473"/>
    </row>
    <row r="24" spans="1:11" x14ac:dyDescent="0.3">
      <c r="A24" s="474"/>
      <c r="B24" s="475"/>
      <c r="C24" s="24"/>
      <c r="D24" s="646"/>
      <c r="E24" s="646"/>
      <c r="F24" s="22" t="s">
        <v>248</v>
      </c>
      <c r="G24" s="22"/>
      <c r="H24" s="22" t="s">
        <v>248</v>
      </c>
      <c r="I24" s="22"/>
      <c r="J24" s="646"/>
      <c r="K24" s="476"/>
    </row>
    <row r="25" spans="1:11" ht="14.5" thickBot="1" x14ac:dyDescent="0.35">
      <c r="A25" s="477"/>
      <c r="B25" s="478"/>
      <c r="C25" s="479"/>
      <c r="D25" s="647"/>
      <c r="E25" s="647"/>
      <c r="F25" s="480" t="s">
        <v>249</v>
      </c>
      <c r="G25" s="480"/>
      <c r="H25" s="480" t="s">
        <v>249</v>
      </c>
      <c r="I25" s="480"/>
      <c r="J25" s="647"/>
      <c r="K25" s="481"/>
    </row>
    <row r="26" spans="1:11" x14ac:dyDescent="0.3">
      <c r="A26" s="469"/>
      <c r="B26" s="470"/>
      <c r="C26" s="471"/>
      <c r="D26" s="645"/>
      <c r="E26" s="645"/>
      <c r="F26" s="472" t="s">
        <v>1</v>
      </c>
      <c r="G26" s="472"/>
      <c r="H26" s="472" t="s">
        <v>1</v>
      </c>
      <c r="I26" s="472"/>
      <c r="J26" s="645"/>
      <c r="K26" s="473"/>
    </row>
    <row r="27" spans="1:11" x14ac:dyDescent="0.3">
      <c r="A27" s="474"/>
      <c r="B27" s="475"/>
      <c r="C27" s="24"/>
      <c r="D27" s="646"/>
      <c r="E27" s="646"/>
      <c r="F27" s="22" t="s">
        <v>248</v>
      </c>
      <c r="G27" s="22"/>
      <c r="H27" s="22" t="s">
        <v>248</v>
      </c>
      <c r="I27" s="22"/>
      <c r="J27" s="646"/>
      <c r="K27" s="476"/>
    </row>
    <row r="28" spans="1:11" ht="14.5" thickBot="1" x14ac:dyDescent="0.35">
      <c r="A28" s="477"/>
      <c r="B28" s="478"/>
      <c r="C28" s="479"/>
      <c r="D28" s="647"/>
      <c r="E28" s="647"/>
      <c r="F28" s="480" t="s">
        <v>249</v>
      </c>
      <c r="G28" s="480"/>
      <c r="H28" s="480" t="s">
        <v>249</v>
      </c>
      <c r="I28" s="480"/>
      <c r="J28" s="647"/>
      <c r="K28" s="481"/>
    </row>
    <row r="29" spans="1:11" x14ac:dyDescent="0.3">
      <c r="A29" s="469"/>
      <c r="B29" s="470"/>
      <c r="C29" s="471"/>
      <c r="D29" s="645"/>
      <c r="E29" s="645"/>
      <c r="F29" s="472" t="s">
        <v>1</v>
      </c>
      <c r="G29" s="472"/>
      <c r="H29" s="472" t="s">
        <v>1</v>
      </c>
      <c r="I29" s="472"/>
      <c r="J29" s="645"/>
      <c r="K29" s="473"/>
    </row>
    <row r="30" spans="1:11" x14ac:dyDescent="0.3">
      <c r="A30" s="474"/>
      <c r="B30" s="475"/>
      <c r="C30" s="24"/>
      <c r="D30" s="646"/>
      <c r="E30" s="646"/>
      <c r="F30" s="22" t="s">
        <v>248</v>
      </c>
      <c r="G30" s="22"/>
      <c r="H30" s="22" t="s">
        <v>248</v>
      </c>
      <c r="I30" s="22"/>
      <c r="J30" s="646"/>
      <c r="K30" s="476"/>
    </row>
    <row r="31" spans="1:11" ht="14.5" thickBot="1" x14ac:dyDescent="0.35">
      <c r="A31" s="477"/>
      <c r="B31" s="478"/>
      <c r="C31" s="479"/>
      <c r="D31" s="647"/>
      <c r="E31" s="647"/>
      <c r="F31" s="480" t="s">
        <v>249</v>
      </c>
      <c r="G31" s="480"/>
      <c r="H31" s="480" t="s">
        <v>249</v>
      </c>
      <c r="I31" s="480"/>
      <c r="J31" s="647"/>
      <c r="K31" s="481"/>
    </row>
    <row r="32" spans="1:11" x14ac:dyDescent="0.3">
      <c r="A32" s="469"/>
      <c r="B32" s="470"/>
      <c r="C32" s="471"/>
      <c r="D32" s="645"/>
      <c r="E32" s="645"/>
      <c r="F32" s="472" t="s">
        <v>1</v>
      </c>
      <c r="G32" s="472"/>
      <c r="H32" s="472" t="s">
        <v>1</v>
      </c>
      <c r="I32" s="472"/>
      <c r="J32" s="645"/>
      <c r="K32" s="473"/>
    </row>
    <row r="33" spans="1:11" x14ac:dyDescent="0.3">
      <c r="A33" s="474"/>
      <c r="B33" s="475"/>
      <c r="C33" s="24"/>
      <c r="D33" s="646"/>
      <c r="E33" s="646"/>
      <c r="F33" s="22" t="s">
        <v>248</v>
      </c>
      <c r="G33" s="22"/>
      <c r="H33" s="22" t="s">
        <v>248</v>
      </c>
      <c r="I33" s="22"/>
      <c r="J33" s="646"/>
      <c r="K33" s="476"/>
    </row>
    <row r="34" spans="1:11" ht="14.5" thickBot="1" x14ac:dyDescent="0.35">
      <c r="A34" s="477"/>
      <c r="B34" s="478"/>
      <c r="C34" s="479"/>
      <c r="D34" s="647"/>
      <c r="E34" s="647"/>
      <c r="F34" s="480" t="s">
        <v>249</v>
      </c>
      <c r="G34" s="480"/>
      <c r="H34" s="480" t="s">
        <v>249</v>
      </c>
      <c r="I34" s="480"/>
      <c r="J34" s="647"/>
      <c r="K34" s="481"/>
    </row>
    <row r="35" spans="1:11" x14ac:dyDescent="0.3">
      <c r="A35" s="469"/>
      <c r="B35" s="470"/>
      <c r="C35" s="471"/>
      <c r="D35" s="645"/>
      <c r="E35" s="645"/>
      <c r="F35" s="472" t="s">
        <v>1</v>
      </c>
      <c r="G35" s="472"/>
      <c r="H35" s="472" t="s">
        <v>1</v>
      </c>
      <c r="I35" s="472"/>
      <c r="J35" s="645"/>
      <c r="K35" s="473"/>
    </row>
    <row r="36" spans="1:11" x14ac:dyDescent="0.3">
      <c r="A36" s="474"/>
      <c r="B36" s="475"/>
      <c r="C36" s="24"/>
      <c r="D36" s="646"/>
      <c r="E36" s="646"/>
      <c r="F36" s="22" t="s">
        <v>248</v>
      </c>
      <c r="G36" s="22"/>
      <c r="H36" s="22" t="s">
        <v>248</v>
      </c>
      <c r="I36" s="22"/>
      <c r="J36" s="646"/>
      <c r="K36" s="476"/>
    </row>
    <row r="37" spans="1:11" ht="14.5" thickBot="1" x14ac:dyDescent="0.35">
      <c r="A37" s="477"/>
      <c r="B37" s="478"/>
      <c r="C37" s="479"/>
      <c r="D37" s="647"/>
      <c r="E37" s="647"/>
      <c r="F37" s="480" t="s">
        <v>249</v>
      </c>
      <c r="G37" s="480"/>
      <c r="H37" s="480" t="s">
        <v>249</v>
      </c>
      <c r="I37" s="480"/>
      <c r="J37" s="647"/>
      <c r="K37" s="481"/>
    </row>
    <row r="38" spans="1:11" x14ac:dyDescent="0.3">
      <c r="A38" s="469"/>
      <c r="B38" s="470"/>
      <c r="C38" s="471"/>
      <c r="D38" s="645"/>
      <c r="E38" s="645"/>
      <c r="F38" s="472" t="s">
        <v>1</v>
      </c>
      <c r="G38" s="472"/>
      <c r="H38" s="472" t="s">
        <v>1</v>
      </c>
      <c r="I38" s="472"/>
      <c r="J38" s="645"/>
      <c r="K38" s="473"/>
    </row>
    <row r="39" spans="1:11" x14ac:dyDescent="0.3">
      <c r="A39" s="474"/>
      <c r="B39" s="475"/>
      <c r="C39" s="24"/>
      <c r="D39" s="646"/>
      <c r="E39" s="646"/>
      <c r="F39" s="22" t="s">
        <v>248</v>
      </c>
      <c r="G39" s="22"/>
      <c r="H39" s="22" t="s">
        <v>248</v>
      </c>
      <c r="I39" s="22"/>
      <c r="J39" s="646"/>
      <c r="K39" s="476"/>
    </row>
    <row r="40" spans="1:11" ht="14.5" thickBot="1" x14ac:dyDescent="0.35">
      <c r="A40" s="477"/>
      <c r="B40" s="478"/>
      <c r="C40" s="479"/>
      <c r="D40" s="647"/>
      <c r="E40" s="647"/>
      <c r="F40" s="480" t="s">
        <v>249</v>
      </c>
      <c r="G40" s="480"/>
      <c r="H40" s="480" t="s">
        <v>249</v>
      </c>
      <c r="I40" s="480"/>
      <c r="J40" s="647"/>
      <c r="K40" s="481"/>
    </row>
    <row r="41" spans="1:11" ht="15" customHeight="1" x14ac:dyDescent="0.3">
      <c r="A41" s="648" t="s">
        <v>159</v>
      </c>
      <c r="B41" s="648"/>
      <c r="C41" s="648"/>
      <c r="D41" s="648"/>
      <c r="E41" s="648"/>
      <c r="F41" s="648"/>
      <c r="G41" s="648"/>
      <c r="H41" s="648"/>
      <c r="I41" s="648"/>
      <c r="J41" s="648"/>
      <c r="K41" s="648"/>
    </row>
    <row r="42" spans="1:11" x14ac:dyDescent="0.3">
      <c r="A42" s="643"/>
      <c r="B42" s="643"/>
      <c r="C42" s="643"/>
      <c r="D42" s="643"/>
      <c r="E42" s="643"/>
      <c r="F42" s="643"/>
      <c r="G42" s="643"/>
      <c r="H42" s="643"/>
      <c r="I42" s="643"/>
      <c r="J42" s="643"/>
      <c r="K42" s="643"/>
    </row>
    <row r="43" spans="1:11" x14ac:dyDescent="0.3">
      <c r="A43" s="482"/>
      <c r="B43" s="482"/>
      <c r="C43" s="482"/>
      <c r="D43" s="482"/>
      <c r="E43" s="482"/>
      <c r="F43" s="482"/>
      <c r="G43" s="482"/>
      <c r="H43" s="482"/>
      <c r="I43" s="482"/>
      <c r="J43" s="482"/>
      <c r="K43" s="482"/>
    </row>
    <row r="44" spans="1:11" ht="22" customHeight="1" x14ac:dyDescent="0.3">
      <c r="A44" s="483" t="s">
        <v>303</v>
      </c>
      <c r="B44" s="637"/>
      <c r="C44" s="637"/>
      <c r="D44" s="482"/>
      <c r="E44" s="482"/>
      <c r="F44" s="482"/>
      <c r="G44" s="482"/>
      <c r="H44" s="482"/>
      <c r="I44" s="482"/>
      <c r="J44" s="482"/>
      <c r="K44" s="482"/>
    </row>
    <row r="45" spans="1:11" ht="20.149999999999999" customHeight="1" x14ac:dyDescent="0.3">
      <c r="A45" s="483" t="s">
        <v>329</v>
      </c>
      <c r="B45" s="637"/>
      <c r="C45" s="637"/>
      <c r="D45" s="482"/>
      <c r="E45" s="482"/>
      <c r="F45" s="482"/>
      <c r="G45" s="482"/>
      <c r="H45" s="482"/>
      <c r="I45" s="482"/>
      <c r="J45" s="482"/>
      <c r="K45" s="482"/>
    </row>
    <row r="46" spans="1:11" ht="18.649999999999999" customHeight="1" x14ac:dyDescent="0.3">
      <c r="A46" s="483" t="s">
        <v>304</v>
      </c>
      <c r="B46" s="637"/>
      <c r="C46" s="637"/>
      <c r="D46" s="482"/>
      <c r="E46" s="482"/>
      <c r="F46" s="482"/>
      <c r="G46" s="482"/>
      <c r="H46" s="482"/>
      <c r="I46" s="482"/>
      <c r="J46" s="482"/>
      <c r="K46" s="482"/>
    </row>
    <row r="48" spans="1:11" x14ac:dyDescent="0.3">
      <c r="A48" s="21" t="s">
        <v>153</v>
      </c>
      <c r="B48" s="14"/>
      <c r="C48" s="14"/>
      <c r="D48" s="21" t="s">
        <v>1</v>
      </c>
      <c r="E48" s="14"/>
      <c r="F48" s="14"/>
      <c r="G48" s="1"/>
    </row>
  </sheetData>
  <sheetProtection algorithmName="SHA-512" hashValue="sYNBjQFTDSUg7RctZ14dU/gzI24hkjA1c470ByrOqU5XngA3lEQ2f3D8vW8UJ7UohxIno7h/FQvROumBvTLWIA==" saltValue="enDWVvgUo9KHdbSTV34Z7Q==" spinCount="100000" sheet="1" objects="1" scenarios="1"/>
  <mergeCells count="45">
    <mergeCell ref="D5:D7"/>
    <mergeCell ref="D8:D10"/>
    <mergeCell ref="D11:D13"/>
    <mergeCell ref="J5:J7"/>
    <mergeCell ref="J8:J10"/>
    <mergeCell ref="J11:J13"/>
    <mergeCell ref="E5:E7"/>
    <mergeCell ref="E8:E10"/>
    <mergeCell ref="E11:E13"/>
    <mergeCell ref="E3:F3"/>
    <mergeCell ref="A2:K2"/>
    <mergeCell ref="A1:K1"/>
    <mergeCell ref="F4:G4"/>
    <mergeCell ref="H4:I4"/>
    <mergeCell ref="D35:D37"/>
    <mergeCell ref="J35:J37"/>
    <mergeCell ref="E35:E37"/>
    <mergeCell ref="E38:E40"/>
    <mergeCell ref="J14:J16"/>
    <mergeCell ref="J17:J19"/>
    <mergeCell ref="D14:D16"/>
    <mergeCell ref="D17:D19"/>
    <mergeCell ref="J26:J28"/>
    <mergeCell ref="D29:D31"/>
    <mergeCell ref="J29:J31"/>
    <mergeCell ref="D32:D34"/>
    <mergeCell ref="J32:J34"/>
    <mergeCell ref="E14:E16"/>
    <mergeCell ref="E17:E19"/>
    <mergeCell ref="B44:C44"/>
    <mergeCell ref="B45:C45"/>
    <mergeCell ref="B46:C46"/>
    <mergeCell ref="E20:E22"/>
    <mergeCell ref="E23:E25"/>
    <mergeCell ref="E26:E28"/>
    <mergeCell ref="E29:E31"/>
    <mergeCell ref="E32:E34"/>
    <mergeCell ref="A41:K42"/>
    <mergeCell ref="J20:J22"/>
    <mergeCell ref="J23:J25"/>
    <mergeCell ref="D20:D22"/>
    <mergeCell ref="D23:D25"/>
    <mergeCell ref="D38:D40"/>
    <mergeCell ref="J38:J40"/>
    <mergeCell ref="D26:D28"/>
  </mergeCells>
  <phoneticPr fontId="0" type="noConversion"/>
  <dataValidations count="1">
    <dataValidation type="list" allowBlank="1" showInputMessage="1" showErrorMessage="1" sqref="J5:J7 J8:J10 J11:J13 J14:J16 J17:J19 J20:J22 J23:J25 J26:J28 J29:J31 J32:J34 J35:J37 J38:J40" xr:uid="{00000000-0002-0000-0B00-000000000000}">
      <formula1>$N$5:$N$6</formula1>
    </dataValidation>
  </dataValidations>
  <printOptions horizontalCentered="1"/>
  <pageMargins left="0.5" right="0.5" top="0.26" bottom="0.5" header="0.47" footer="0.31"/>
  <pageSetup scale="60" orientation="landscape" horizontalDpi="300" verticalDpi="300" r:id="rId1"/>
  <headerFooter alignWithMargins="0">
    <oddFooter>&amp;LRevised 11/2015</oddFooter>
  </headerFooter>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syncVertical="1" syncRef="A1" transitionEvaluation="1" codeName="Sheet2"/>
  <dimension ref="A1:T494"/>
  <sheetViews>
    <sheetView zoomScale="96" zoomScaleNormal="96" zoomScalePageLayoutView="90" workbookViewId="0">
      <selection activeCell="C5" sqref="C5"/>
    </sheetView>
  </sheetViews>
  <sheetFormatPr defaultColWidth="9.75" defaultRowHeight="12.5" x14ac:dyDescent="0.25"/>
  <cols>
    <col min="1" max="1" width="3.4140625" style="69" customWidth="1"/>
    <col min="2" max="2" width="22.58203125" style="69" customWidth="1"/>
    <col min="3" max="3" width="12.75" style="69" customWidth="1"/>
    <col min="4" max="4" width="15.08203125" style="69" customWidth="1"/>
    <col min="5" max="5" width="12.58203125" style="69" customWidth="1"/>
    <col min="6" max="6" width="12" style="69" customWidth="1"/>
    <col min="7" max="7" width="13.4140625" style="69" customWidth="1"/>
    <col min="8" max="8" width="11.75" style="69" customWidth="1"/>
    <col min="9" max="9" width="8.58203125" style="69" customWidth="1"/>
    <col min="10" max="11" width="0" style="69" hidden="1" customWidth="1"/>
    <col min="12" max="16384" width="9.75" style="69"/>
  </cols>
  <sheetData>
    <row r="1" spans="1:19" ht="14" x14ac:dyDescent="0.25">
      <c r="A1" s="65" t="s">
        <v>403</v>
      </c>
      <c r="B1" s="66"/>
      <c r="C1" s="66"/>
      <c r="D1" s="66"/>
      <c r="E1" s="66"/>
      <c r="F1" s="66"/>
      <c r="G1" s="66"/>
      <c r="H1" s="66"/>
      <c r="I1" s="68"/>
      <c r="J1" s="68"/>
    </row>
    <row r="2" spans="1:19" ht="14" x14ac:dyDescent="0.25">
      <c r="A2" s="65" t="s">
        <v>375</v>
      </c>
      <c r="B2" s="66"/>
      <c r="C2" s="66"/>
      <c r="D2" s="66"/>
      <c r="E2" s="66"/>
      <c r="F2" s="66"/>
      <c r="G2" s="66"/>
      <c r="H2" s="66"/>
      <c r="I2" s="68"/>
      <c r="J2" s="68"/>
    </row>
    <row r="3" spans="1:19" ht="14.5" thickBot="1" x14ac:dyDescent="0.3">
      <c r="A3" s="65"/>
      <c r="B3" s="66"/>
      <c r="C3" s="66"/>
      <c r="D3" s="66"/>
      <c r="E3" s="66"/>
      <c r="F3" s="66"/>
      <c r="G3" s="66"/>
      <c r="H3" s="66"/>
      <c r="I3" s="68"/>
      <c r="J3" s="68"/>
    </row>
    <row r="4" spans="1:19" ht="14.5" thickBot="1" x14ac:dyDescent="0.35">
      <c r="A4" s="70"/>
      <c r="B4" s="71" t="s">
        <v>0</v>
      </c>
      <c r="C4" s="569"/>
      <c r="D4" s="570"/>
      <c r="E4" s="571"/>
      <c r="F4" s="72" t="s">
        <v>1</v>
      </c>
      <c r="G4" s="164"/>
      <c r="H4"/>
      <c r="I4" s="68"/>
      <c r="J4" s="68"/>
    </row>
    <row r="5" spans="1:19" ht="14.5" thickBot="1" x14ac:dyDescent="0.35">
      <c r="A5" s="73"/>
      <c r="B5" s="74" t="s">
        <v>47</v>
      </c>
      <c r="C5" s="163"/>
      <c r="D5" s="75" t="s">
        <v>307</v>
      </c>
      <c r="E5" s="163"/>
      <c r="F5" s="76"/>
      <c r="G5" s="76"/>
      <c r="H5" s="76"/>
      <c r="I5" s="68"/>
      <c r="J5" s="68"/>
    </row>
    <row r="6" spans="1:19" ht="14" x14ac:dyDescent="0.3">
      <c r="A6" s="77" t="s">
        <v>306</v>
      </c>
      <c r="B6" s="78"/>
      <c r="C6" s="73"/>
      <c r="D6" s="76"/>
      <c r="E6" s="76"/>
      <c r="F6" s="79" t="s">
        <v>338</v>
      </c>
      <c r="G6" s="80"/>
      <c r="H6" s="80"/>
      <c r="I6" s="68"/>
      <c r="J6" s="68"/>
    </row>
    <row r="7" spans="1:19" ht="14" x14ac:dyDescent="0.25">
      <c r="A7" s="73"/>
      <c r="B7" s="73"/>
      <c r="C7" s="73"/>
      <c r="D7" s="76"/>
      <c r="E7" s="73"/>
      <c r="F7" s="81" t="s">
        <v>2</v>
      </c>
      <c r="G7" s="80"/>
      <c r="H7" s="80"/>
      <c r="I7" s="68"/>
      <c r="J7" s="68"/>
    </row>
    <row r="8" spans="1:19" ht="23" x14ac:dyDescent="0.25">
      <c r="B8" s="78"/>
      <c r="C8" s="82" t="s">
        <v>3</v>
      </c>
      <c r="D8" s="576" t="s">
        <v>4</v>
      </c>
      <c r="E8" s="576" t="s">
        <v>5</v>
      </c>
      <c r="F8" s="82" t="s">
        <v>339</v>
      </c>
      <c r="G8" s="506" t="s">
        <v>340</v>
      </c>
      <c r="H8" s="572" t="s">
        <v>402</v>
      </c>
      <c r="I8" s="68"/>
      <c r="J8" s="68"/>
    </row>
    <row r="9" spans="1:19" ht="20.5" customHeight="1" thickBot="1" x14ac:dyDescent="0.3">
      <c r="A9" s="83"/>
      <c r="B9" s="76"/>
      <c r="C9" s="84" t="s">
        <v>6</v>
      </c>
      <c r="D9" s="577"/>
      <c r="E9" s="577"/>
      <c r="F9" s="84" t="s">
        <v>7</v>
      </c>
      <c r="G9" s="84" t="s">
        <v>7</v>
      </c>
      <c r="H9" s="573"/>
      <c r="I9" s="68"/>
      <c r="J9" s="68"/>
    </row>
    <row r="10" spans="1:19" ht="18" customHeight="1" thickBot="1" x14ac:dyDescent="0.3">
      <c r="A10" s="578" t="s">
        <v>8</v>
      </c>
      <c r="B10" s="579"/>
      <c r="C10" s="579"/>
      <c r="D10" s="579"/>
      <c r="E10" s="579"/>
      <c r="F10" s="579"/>
      <c r="G10" s="580"/>
      <c r="H10" s="574"/>
      <c r="I10" s="68"/>
      <c r="J10" s="68"/>
    </row>
    <row r="11" spans="1:19" ht="18" customHeight="1" x14ac:dyDescent="0.3">
      <c r="A11" s="5" t="s">
        <v>9</v>
      </c>
      <c r="B11" s="85"/>
      <c r="C11" s="136"/>
      <c r="D11" s="137"/>
      <c r="E11" s="137"/>
      <c r="F11" s="39" t="s">
        <v>17</v>
      </c>
      <c r="G11" s="39" t="s">
        <v>17</v>
      </c>
      <c r="H11" s="525" t="s">
        <v>17</v>
      </c>
      <c r="I11" s="68"/>
      <c r="J11" s="68"/>
      <c r="M11" s="86" t="s">
        <v>353</v>
      </c>
      <c r="N11" s="87"/>
      <c r="O11" s="87"/>
      <c r="P11" s="87"/>
      <c r="Q11" s="87"/>
      <c r="R11" s="87"/>
      <c r="S11" s="88"/>
    </row>
    <row r="12" spans="1:19" ht="18" customHeight="1" thickBot="1" x14ac:dyDescent="0.35">
      <c r="A12" s="4" t="s">
        <v>181</v>
      </c>
      <c r="B12" s="89"/>
      <c r="C12" s="138"/>
      <c r="D12" s="139"/>
      <c r="E12" s="139"/>
      <c r="F12" s="140" t="s">
        <v>17</v>
      </c>
      <c r="G12" s="140" t="s">
        <v>17</v>
      </c>
      <c r="H12" s="517" t="s">
        <v>17</v>
      </c>
      <c r="I12" s="68"/>
      <c r="J12" s="68"/>
      <c r="M12" s="90"/>
      <c r="N12" s="87"/>
      <c r="O12" s="87"/>
      <c r="P12" s="87"/>
      <c r="Q12" s="87"/>
      <c r="R12" s="87"/>
      <c r="S12" s="88"/>
    </row>
    <row r="13" spans="1:19" ht="18" customHeight="1" thickBot="1" x14ac:dyDescent="0.35">
      <c r="A13" s="173" t="s">
        <v>341</v>
      </c>
      <c r="B13" s="166"/>
      <c r="C13" s="138"/>
      <c r="D13" s="139"/>
      <c r="E13" s="139"/>
      <c r="F13" s="140" t="s">
        <v>17</v>
      </c>
      <c r="G13" s="140" t="s">
        <v>17</v>
      </c>
      <c r="H13" s="517" t="s">
        <v>17</v>
      </c>
      <c r="I13" s="68"/>
      <c r="J13" s="68"/>
      <c r="M13" s="168" t="s">
        <v>354</v>
      </c>
      <c r="N13" s="169"/>
      <c r="O13" s="169"/>
      <c r="P13" s="169"/>
      <c r="Q13" s="169"/>
      <c r="R13" s="169"/>
      <c r="S13" s="170"/>
    </row>
    <row r="14" spans="1:19" ht="18" customHeight="1" thickBot="1" x14ac:dyDescent="0.35">
      <c r="A14" s="3" t="s">
        <v>183</v>
      </c>
      <c r="B14" s="91"/>
      <c r="C14" s="124">
        <f t="shared" ref="C14:H14" si="0">SUM(C11:C13)</f>
        <v>0</v>
      </c>
      <c r="D14" s="124">
        <f t="shared" si="0"/>
        <v>0</v>
      </c>
      <c r="E14" s="124">
        <f t="shared" si="0"/>
        <v>0</v>
      </c>
      <c r="F14" s="125">
        <f t="shared" si="0"/>
        <v>0</v>
      </c>
      <c r="G14" s="125">
        <f t="shared" si="0"/>
        <v>0</v>
      </c>
      <c r="H14" s="512">
        <f t="shared" si="0"/>
        <v>0</v>
      </c>
      <c r="I14" s="68"/>
      <c r="J14" s="68"/>
      <c r="M14" s="92" t="s">
        <v>355</v>
      </c>
      <c r="N14" s="93"/>
      <c r="O14" s="93"/>
      <c r="P14" s="93"/>
      <c r="Q14" s="93"/>
      <c r="R14" s="94"/>
      <c r="S14" s="95" t="s">
        <v>356</v>
      </c>
    </row>
    <row r="15" spans="1:19" ht="18" customHeight="1" thickBot="1" x14ac:dyDescent="0.3">
      <c r="A15" s="582" t="s">
        <v>182</v>
      </c>
      <c r="B15" s="583"/>
      <c r="C15" s="583"/>
      <c r="D15" s="583"/>
      <c r="E15" s="583"/>
      <c r="F15" s="583"/>
      <c r="G15" s="583"/>
      <c r="H15" s="539"/>
      <c r="I15" s="68"/>
      <c r="J15" s="68"/>
      <c r="M15" s="150"/>
      <c r="N15" s="151"/>
      <c r="O15" s="151"/>
      <c r="P15" s="151"/>
      <c r="Q15" s="151"/>
      <c r="R15" s="152"/>
      <c r="S15" s="153"/>
    </row>
    <row r="16" spans="1:19" ht="18" customHeight="1" x14ac:dyDescent="0.3">
      <c r="A16" s="5" t="s">
        <v>309</v>
      </c>
      <c r="B16" s="36"/>
      <c r="C16" s="141">
        <f>'Cost Breakdown (D)'!D9</f>
        <v>0</v>
      </c>
      <c r="D16" s="142">
        <f>'Cost Breakdown (D)'!E9</f>
        <v>0</v>
      </c>
      <c r="E16" s="142">
        <f>'Cost Breakdown (D)'!F9</f>
        <v>0</v>
      </c>
      <c r="F16" s="142">
        <f>'Cost Breakdown (D)'!G9</f>
        <v>0</v>
      </c>
      <c r="G16" s="142">
        <f>'Cost Breakdown (D)'!H9</f>
        <v>0</v>
      </c>
      <c r="H16" s="513"/>
      <c r="I16" s="68"/>
      <c r="J16" s="68"/>
      <c r="M16" s="150"/>
      <c r="N16" s="151"/>
      <c r="O16" s="151"/>
      <c r="P16" s="151"/>
      <c r="Q16" s="151"/>
      <c r="R16" s="154"/>
      <c r="S16" s="153"/>
    </row>
    <row r="17" spans="1:19" ht="18" customHeight="1" x14ac:dyDescent="0.3">
      <c r="A17" s="4" t="s">
        <v>310</v>
      </c>
      <c r="B17" s="37"/>
      <c r="C17" s="143">
        <f>'Cost Breakdown (D)'!D10</f>
        <v>0</v>
      </c>
      <c r="D17" s="144">
        <f>'Cost Breakdown (D)'!E10</f>
        <v>0</v>
      </c>
      <c r="E17" s="144">
        <f>'Cost Breakdown (D)'!F10</f>
        <v>0</v>
      </c>
      <c r="F17" s="144">
        <f>'Cost Breakdown (D)'!G10</f>
        <v>0</v>
      </c>
      <c r="G17" s="144">
        <f>'Cost Breakdown (D)'!H10</f>
        <v>0</v>
      </c>
      <c r="H17" s="514"/>
      <c r="I17" s="68"/>
      <c r="J17" s="68"/>
      <c r="M17" s="150"/>
      <c r="N17" s="151"/>
      <c r="O17" s="151"/>
      <c r="P17" s="151"/>
      <c r="Q17" s="151"/>
      <c r="R17" s="154"/>
      <c r="S17" s="153"/>
    </row>
    <row r="18" spans="1:19" ht="18" customHeight="1" x14ac:dyDescent="0.3">
      <c r="A18" s="4" t="s">
        <v>311</v>
      </c>
      <c r="B18" s="37"/>
      <c r="C18" s="143">
        <f>'Cost Breakdown (D)'!D18</f>
        <v>0</v>
      </c>
      <c r="D18" s="144">
        <f>'Cost Breakdown (D)'!E18</f>
        <v>0</v>
      </c>
      <c r="E18" s="144">
        <f>'Cost Breakdown (D)'!F18</f>
        <v>0</v>
      </c>
      <c r="F18" s="144">
        <f>'Cost Breakdown (D)'!G18</f>
        <v>0</v>
      </c>
      <c r="G18" s="144">
        <f>'Cost Breakdown (D)'!H18</f>
        <v>0</v>
      </c>
      <c r="H18" s="514"/>
      <c r="I18" s="68"/>
      <c r="J18" s="68"/>
      <c r="M18" s="155"/>
      <c r="N18" s="156"/>
      <c r="O18" s="156"/>
      <c r="P18" s="156"/>
      <c r="Q18" s="156"/>
      <c r="R18" s="157"/>
      <c r="S18" s="158"/>
    </row>
    <row r="19" spans="1:19" ht="18" customHeight="1" thickBot="1" x14ac:dyDescent="0.35">
      <c r="A19" s="4" t="s">
        <v>312</v>
      </c>
      <c r="B19" s="37"/>
      <c r="C19" s="143">
        <f>'Cost Breakdown (D)'!D34</f>
        <v>0</v>
      </c>
      <c r="D19" s="144">
        <f>'Cost Breakdown (D)'!E34</f>
        <v>0</v>
      </c>
      <c r="E19" s="144">
        <f>'Cost Breakdown (D)'!F34</f>
        <v>0</v>
      </c>
      <c r="F19" s="144">
        <f>'Cost Breakdown (D)'!G34</f>
        <v>0</v>
      </c>
      <c r="G19" s="144">
        <f>'Cost Breakdown (D)'!H34</f>
        <v>0</v>
      </c>
      <c r="H19" s="514"/>
      <c r="I19" s="68"/>
      <c r="J19" s="68"/>
      <c r="M19" s="159"/>
      <c r="N19" s="160"/>
      <c r="O19" s="160"/>
      <c r="P19" s="160"/>
      <c r="Q19" s="160"/>
      <c r="R19" s="161"/>
      <c r="S19" s="162"/>
    </row>
    <row r="20" spans="1:19" ht="18" customHeight="1" thickBot="1" x14ac:dyDescent="0.35">
      <c r="A20" s="4" t="s">
        <v>313</v>
      </c>
      <c r="B20" s="37"/>
      <c r="C20" s="143">
        <f>'Cost Breakdown (D)'!D39</f>
        <v>0</v>
      </c>
      <c r="D20" s="144">
        <f>'Cost Breakdown (D)'!E39</f>
        <v>0</v>
      </c>
      <c r="E20" s="144">
        <f>'Cost Breakdown (D)'!F39</f>
        <v>0</v>
      </c>
      <c r="F20" s="39" t="s">
        <v>17</v>
      </c>
      <c r="G20" s="39" t="s">
        <v>17</v>
      </c>
      <c r="H20" s="525" t="s">
        <v>17</v>
      </c>
      <c r="I20" s="68"/>
      <c r="J20" s="68"/>
      <c r="M20" s="128"/>
      <c r="N20" s="129"/>
      <c r="O20" s="129"/>
      <c r="P20" s="129"/>
      <c r="Q20" s="129"/>
      <c r="R20" s="130" t="s">
        <v>357</v>
      </c>
      <c r="S20" s="131">
        <f>SUM(S15:S19)</f>
        <v>0</v>
      </c>
    </row>
    <row r="21" spans="1:19" ht="18" customHeight="1" thickBot="1" x14ac:dyDescent="0.35">
      <c r="A21" s="165" t="s">
        <v>314</v>
      </c>
      <c r="B21" s="172"/>
      <c r="C21" s="143">
        <f>'Cost Breakdown (D)'!D44</f>
        <v>0</v>
      </c>
      <c r="D21" s="144">
        <f>'Cost Breakdown (D)'!E44</f>
        <v>0</v>
      </c>
      <c r="E21" s="145">
        <f>'Cost Breakdown (D)'!F44</f>
        <v>0</v>
      </c>
      <c r="F21" s="144">
        <f>'Cost Breakdown (D)'!G44</f>
        <v>0</v>
      </c>
      <c r="G21" s="144">
        <f>'Cost Breakdown (D)'!H44</f>
        <v>0</v>
      </c>
      <c r="H21" s="514"/>
      <c r="I21" s="68"/>
      <c r="J21" s="68"/>
      <c r="M21" s="96"/>
      <c r="N21" s="97"/>
      <c r="O21" s="97"/>
      <c r="P21" s="97"/>
      <c r="Q21" s="97"/>
      <c r="R21" s="97"/>
      <c r="S21" s="98"/>
    </row>
    <row r="22" spans="1:19" ht="18" customHeight="1" thickBot="1" x14ac:dyDescent="0.35">
      <c r="A22" s="3" t="s">
        <v>315</v>
      </c>
      <c r="B22" s="38"/>
      <c r="C22" s="124">
        <f>SUM(C16:C21)</f>
        <v>0</v>
      </c>
      <c r="D22" s="124">
        <f>SUM(D16:D21)</f>
        <v>0</v>
      </c>
      <c r="E22" s="124">
        <f>SUM(E16:E21)</f>
        <v>0</v>
      </c>
      <c r="F22" s="125">
        <f>SUM(F16:F21)-F20</f>
        <v>0</v>
      </c>
      <c r="G22" s="125">
        <f>SUM(G16:G21)-G20</f>
        <v>0</v>
      </c>
      <c r="H22" s="512">
        <f>SUM(H16:H21)-H20</f>
        <v>0</v>
      </c>
      <c r="I22" s="68"/>
      <c r="J22" s="68"/>
      <c r="M22" s="168" t="s">
        <v>358</v>
      </c>
      <c r="N22" s="169"/>
      <c r="O22" s="169"/>
      <c r="P22" s="169"/>
      <c r="Q22" s="169"/>
      <c r="R22" s="169"/>
      <c r="S22" s="170"/>
    </row>
    <row r="23" spans="1:19" ht="18" customHeight="1" thickBot="1" x14ac:dyDescent="0.3">
      <c r="A23" s="578" t="s">
        <v>184</v>
      </c>
      <c r="B23" s="581"/>
      <c r="C23" s="581"/>
      <c r="D23" s="581"/>
      <c r="E23" s="581"/>
      <c r="F23" s="581"/>
      <c r="G23" s="581"/>
      <c r="H23" s="544"/>
      <c r="I23" s="68"/>
      <c r="J23" s="68"/>
      <c r="M23" s="92" t="s">
        <v>355</v>
      </c>
      <c r="N23" s="93"/>
      <c r="O23" s="93"/>
      <c r="P23" s="93"/>
      <c r="Q23" s="93"/>
      <c r="R23" s="94"/>
      <c r="S23" s="95" t="s">
        <v>356</v>
      </c>
    </row>
    <row r="24" spans="1:19" ht="18" customHeight="1" x14ac:dyDescent="0.3">
      <c r="A24" s="5" t="s">
        <v>11</v>
      </c>
      <c r="B24" s="36"/>
      <c r="C24" s="136"/>
      <c r="D24" s="146"/>
      <c r="E24" s="146"/>
      <c r="F24" s="146"/>
      <c r="G24" s="540"/>
      <c r="H24" s="518"/>
      <c r="I24" s="68"/>
      <c r="J24" s="68"/>
      <c r="M24" s="150"/>
      <c r="N24" s="151"/>
      <c r="O24" s="151"/>
      <c r="P24" s="151"/>
      <c r="Q24" s="151"/>
      <c r="R24" s="152"/>
      <c r="S24" s="153"/>
    </row>
    <row r="25" spans="1:19" ht="18" customHeight="1" x14ac:dyDescent="0.3">
      <c r="A25" s="4" t="s">
        <v>12</v>
      </c>
      <c r="B25" s="37"/>
      <c r="C25" s="138"/>
      <c r="D25" s="140"/>
      <c r="E25" s="140"/>
      <c r="F25" s="140"/>
      <c r="G25" s="541"/>
      <c r="H25" s="517"/>
      <c r="I25" s="68"/>
      <c r="J25" s="68"/>
      <c r="M25" s="150"/>
      <c r="N25" s="151"/>
      <c r="O25" s="151"/>
      <c r="P25" s="151"/>
      <c r="Q25" s="151"/>
      <c r="R25" s="154"/>
      <c r="S25" s="153"/>
    </row>
    <row r="26" spans="1:19" ht="18" customHeight="1" x14ac:dyDescent="0.3">
      <c r="A26" s="4" t="s">
        <v>120</v>
      </c>
      <c r="B26" s="37"/>
      <c r="C26" s="138"/>
      <c r="D26" s="140"/>
      <c r="E26" s="140"/>
      <c r="F26" s="140"/>
      <c r="G26" s="541"/>
      <c r="H26" s="517"/>
      <c r="I26" s="68"/>
      <c r="J26" s="68"/>
      <c r="M26" s="150"/>
      <c r="N26" s="151"/>
      <c r="O26" s="151"/>
      <c r="P26" s="151"/>
      <c r="Q26" s="151"/>
      <c r="R26" s="154"/>
      <c r="S26" s="153"/>
    </row>
    <row r="27" spans="1:19" ht="18" customHeight="1" x14ac:dyDescent="0.3">
      <c r="A27" s="4" t="s">
        <v>185</v>
      </c>
      <c r="B27" s="37"/>
      <c r="C27" s="138"/>
      <c r="D27" s="140"/>
      <c r="E27" s="140"/>
      <c r="F27" s="140"/>
      <c r="G27" s="541"/>
      <c r="H27" s="517"/>
      <c r="I27" s="68"/>
      <c r="J27" s="68"/>
      <c r="M27" s="155"/>
      <c r="N27" s="156"/>
      <c r="O27" s="156"/>
      <c r="P27" s="156"/>
      <c r="Q27" s="156"/>
      <c r="R27" s="157"/>
      <c r="S27" s="158"/>
    </row>
    <row r="28" spans="1:19" ht="18" customHeight="1" thickBot="1" x14ac:dyDescent="0.35">
      <c r="A28" s="3" t="s">
        <v>316</v>
      </c>
      <c r="B28" s="38"/>
      <c r="C28" s="147"/>
      <c r="D28" s="148"/>
      <c r="E28" s="148"/>
      <c r="F28" s="148"/>
      <c r="G28" s="542"/>
      <c r="H28" s="519"/>
      <c r="I28" s="68"/>
      <c r="J28" s="68"/>
      <c r="M28" s="159"/>
      <c r="N28" s="160"/>
      <c r="O28" s="160"/>
      <c r="P28" s="160"/>
      <c r="Q28" s="160"/>
      <c r="R28" s="161"/>
      <c r="S28" s="162"/>
    </row>
    <row r="29" spans="1:19" ht="18" customHeight="1" thickBot="1" x14ac:dyDescent="0.35">
      <c r="A29" s="3" t="s">
        <v>342</v>
      </c>
      <c r="B29" s="38"/>
      <c r="C29" s="147"/>
      <c r="D29" s="148"/>
      <c r="E29" s="148"/>
      <c r="F29" s="148"/>
      <c r="G29" s="542"/>
      <c r="H29" s="519"/>
      <c r="I29" s="68"/>
      <c r="J29" s="68"/>
      <c r="M29" s="128"/>
      <c r="N29" s="129"/>
      <c r="O29" s="129"/>
      <c r="P29" s="129"/>
      <c r="Q29" s="129"/>
      <c r="R29" s="130" t="s">
        <v>357</v>
      </c>
      <c r="S29" s="131">
        <f>SUM(S24:S28)</f>
        <v>0</v>
      </c>
    </row>
    <row r="30" spans="1:19" ht="18" customHeight="1" thickBot="1" x14ac:dyDescent="0.35">
      <c r="A30" s="505" t="s">
        <v>343</v>
      </c>
      <c r="B30" s="38"/>
      <c r="C30" s="147"/>
      <c r="D30" s="148"/>
      <c r="E30" s="148"/>
      <c r="F30" s="148"/>
      <c r="G30" s="542"/>
      <c r="H30" s="519"/>
      <c r="I30" s="68"/>
      <c r="J30" s="68"/>
      <c r="M30" s="99"/>
      <c r="N30" s="87"/>
      <c r="O30" s="87"/>
      <c r="P30" s="87"/>
      <c r="Q30" s="87"/>
      <c r="R30" s="87"/>
      <c r="S30" s="88"/>
    </row>
    <row r="31" spans="1:19" ht="18" customHeight="1" thickBot="1" x14ac:dyDescent="0.35">
      <c r="A31" s="171" t="s">
        <v>344</v>
      </c>
      <c r="B31" s="172"/>
      <c r="C31" s="147"/>
      <c r="D31" s="148"/>
      <c r="E31" s="148"/>
      <c r="F31" s="148"/>
      <c r="G31" s="542"/>
      <c r="H31" s="519"/>
      <c r="I31" s="68"/>
      <c r="J31" s="68"/>
      <c r="M31" s="168" t="s">
        <v>359</v>
      </c>
      <c r="N31" s="169"/>
      <c r="O31" s="169"/>
      <c r="P31" s="169"/>
      <c r="Q31" s="169"/>
      <c r="R31" s="169"/>
      <c r="S31" s="170"/>
    </row>
    <row r="32" spans="1:19" ht="18" customHeight="1" thickBot="1" x14ac:dyDescent="0.35">
      <c r="A32" s="3" t="s">
        <v>183</v>
      </c>
      <c r="B32" s="40"/>
      <c r="C32" s="124">
        <f>SUM(C24:C31)</f>
        <v>0</v>
      </c>
      <c r="D32" s="124">
        <f>SUM(D24:D31)</f>
        <v>0</v>
      </c>
      <c r="E32" s="124">
        <f>SUM(E24:E31)</f>
        <v>0</v>
      </c>
      <c r="F32" s="125">
        <f>SUM(F24:F31)</f>
        <v>0</v>
      </c>
      <c r="G32" s="543">
        <f>SUM(G24:H31)</f>
        <v>0</v>
      </c>
      <c r="H32" s="515">
        <f>SUM(H24:I31)</f>
        <v>0</v>
      </c>
      <c r="I32" s="68"/>
      <c r="J32" s="68"/>
      <c r="M32" s="92" t="s">
        <v>355</v>
      </c>
      <c r="N32" s="93"/>
      <c r="O32" s="93"/>
      <c r="P32" s="93"/>
      <c r="Q32" s="93"/>
      <c r="R32" s="94"/>
      <c r="S32" s="95" t="s">
        <v>356</v>
      </c>
    </row>
    <row r="33" spans="1:19" ht="18" customHeight="1" thickBot="1" x14ac:dyDescent="0.3">
      <c r="A33" s="584" t="s">
        <v>13</v>
      </c>
      <c r="B33" s="581"/>
      <c r="C33" s="581"/>
      <c r="D33" s="581"/>
      <c r="E33" s="581"/>
      <c r="F33" s="581"/>
      <c r="G33" s="581"/>
      <c r="H33" s="545"/>
      <c r="I33" s="68"/>
      <c r="J33" s="68"/>
      <c r="M33" s="150"/>
      <c r="N33" s="151"/>
      <c r="O33" s="151"/>
      <c r="P33" s="151"/>
      <c r="Q33" s="151"/>
      <c r="R33" s="152"/>
      <c r="S33" s="153"/>
    </row>
    <row r="34" spans="1:19" ht="18" customHeight="1" x14ac:dyDescent="0.3">
      <c r="A34" s="5" t="s">
        <v>14</v>
      </c>
      <c r="B34" s="85"/>
      <c r="C34" s="136"/>
      <c r="D34" s="146"/>
      <c r="E34" s="146"/>
      <c r="F34" s="146"/>
      <c r="G34" s="540"/>
      <c r="H34" s="518"/>
      <c r="I34" s="68"/>
      <c r="J34" s="68"/>
      <c r="M34" s="150"/>
      <c r="N34" s="151"/>
      <c r="O34" s="151"/>
      <c r="P34" s="151"/>
      <c r="Q34" s="151"/>
      <c r="R34" s="154"/>
      <c r="S34" s="153"/>
    </row>
    <row r="35" spans="1:19" ht="18" customHeight="1" x14ac:dyDescent="0.3">
      <c r="A35" s="4" t="s">
        <v>15</v>
      </c>
      <c r="B35" s="89"/>
      <c r="C35" s="138"/>
      <c r="D35" s="140"/>
      <c r="E35" s="140"/>
      <c r="F35" s="140"/>
      <c r="G35" s="140"/>
      <c r="H35" s="517"/>
      <c r="I35" s="68"/>
      <c r="J35" s="68"/>
      <c r="M35" s="150"/>
      <c r="N35" s="151"/>
      <c r="O35" s="151"/>
      <c r="P35" s="151"/>
      <c r="Q35" s="151"/>
      <c r="R35" s="154"/>
      <c r="S35" s="153"/>
    </row>
    <row r="36" spans="1:19" ht="18" customHeight="1" x14ac:dyDescent="0.3">
      <c r="A36" s="4" t="s">
        <v>16</v>
      </c>
      <c r="B36" s="89"/>
      <c r="C36" s="138"/>
      <c r="D36" s="140"/>
      <c r="E36" s="140"/>
      <c r="F36" s="140"/>
      <c r="G36" s="140"/>
      <c r="H36" s="517"/>
      <c r="I36" s="68"/>
      <c r="J36" s="68"/>
      <c r="M36" s="155"/>
      <c r="N36" s="156"/>
      <c r="O36" s="156"/>
      <c r="P36" s="156"/>
      <c r="Q36" s="156"/>
      <c r="R36" s="157"/>
      <c r="S36" s="158"/>
    </row>
    <row r="37" spans="1:19" ht="18" customHeight="1" thickBot="1" x14ac:dyDescent="0.35">
      <c r="A37" s="4" t="s">
        <v>18</v>
      </c>
      <c r="B37" s="89"/>
      <c r="C37" s="138"/>
      <c r="D37" s="140"/>
      <c r="E37" s="140"/>
      <c r="F37" s="140"/>
      <c r="G37" s="140"/>
      <c r="H37" s="517"/>
      <c r="I37" s="68"/>
      <c r="J37" s="68"/>
      <c r="M37" s="159"/>
      <c r="N37" s="160"/>
      <c r="O37" s="160"/>
      <c r="P37" s="160"/>
      <c r="Q37" s="160"/>
      <c r="R37" s="161"/>
      <c r="S37" s="162"/>
    </row>
    <row r="38" spans="1:19" ht="18" customHeight="1" thickBot="1" x14ac:dyDescent="0.35">
      <c r="A38" s="165" t="s">
        <v>345</v>
      </c>
      <c r="B38" s="167"/>
      <c r="C38" s="138"/>
      <c r="D38" s="140"/>
      <c r="E38" s="140"/>
      <c r="F38" s="140" t="s">
        <v>17</v>
      </c>
      <c r="G38" s="140" t="s">
        <v>17</v>
      </c>
      <c r="H38" s="517" t="s">
        <v>17</v>
      </c>
      <c r="I38" s="68"/>
      <c r="J38" s="68"/>
      <c r="M38" s="128"/>
      <c r="N38" s="129"/>
      <c r="O38" s="129"/>
      <c r="P38" s="129"/>
      <c r="Q38" s="129"/>
      <c r="R38" s="130" t="s">
        <v>357</v>
      </c>
      <c r="S38" s="131">
        <f>SUM(S33:S37)</f>
        <v>0</v>
      </c>
    </row>
    <row r="39" spans="1:19" ht="18" customHeight="1" thickBot="1" x14ac:dyDescent="0.4">
      <c r="A39" s="3" t="s">
        <v>183</v>
      </c>
      <c r="B39" s="91"/>
      <c r="C39" s="124">
        <f t="shared" ref="C39:H39" si="1">SUM(C34:C38)</f>
        <v>0</v>
      </c>
      <c r="D39" s="124">
        <f t="shared" si="1"/>
        <v>0</v>
      </c>
      <c r="E39" s="124">
        <f t="shared" si="1"/>
        <v>0</v>
      </c>
      <c r="F39" s="125">
        <f t="shared" si="1"/>
        <v>0</v>
      </c>
      <c r="G39" s="124">
        <f t="shared" si="1"/>
        <v>0</v>
      </c>
      <c r="H39" s="515">
        <f t="shared" si="1"/>
        <v>0</v>
      </c>
      <c r="I39" s="68"/>
      <c r="J39" s="68"/>
      <c r="M39" s="100"/>
      <c r="N39" s="101"/>
      <c r="O39" s="73"/>
      <c r="P39" s="73"/>
      <c r="Q39" s="102"/>
      <c r="R39" s="73"/>
      <c r="S39" s="103"/>
    </row>
    <row r="40" spans="1:19" ht="18" customHeight="1" thickBot="1" x14ac:dyDescent="0.3">
      <c r="A40" s="582" t="s">
        <v>19</v>
      </c>
      <c r="B40" s="581"/>
      <c r="C40" s="581"/>
      <c r="D40" s="581"/>
      <c r="E40" s="581"/>
      <c r="F40" s="581"/>
      <c r="G40" s="581"/>
      <c r="H40" s="544"/>
      <c r="I40" s="68"/>
      <c r="J40" s="68"/>
      <c r="M40" s="168" t="s">
        <v>360</v>
      </c>
      <c r="N40" s="169"/>
      <c r="O40" s="169"/>
      <c r="P40" s="169"/>
      <c r="Q40" s="169"/>
      <c r="R40" s="169"/>
      <c r="S40" s="170"/>
    </row>
    <row r="41" spans="1:19" ht="18" customHeight="1" thickBot="1" x14ac:dyDescent="0.35">
      <c r="A41" s="5" t="s">
        <v>20</v>
      </c>
      <c r="B41" s="85"/>
      <c r="C41" s="136"/>
      <c r="D41" s="146"/>
      <c r="E41" s="146"/>
      <c r="F41" s="146"/>
      <c r="G41" s="540"/>
      <c r="H41" s="518"/>
      <c r="I41" s="68"/>
      <c r="J41" s="68"/>
      <c r="M41" s="92" t="s">
        <v>355</v>
      </c>
      <c r="N41" s="93"/>
      <c r="O41" s="93"/>
      <c r="P41" s="93"/>
      <c r="Q41" s="93"/>
      <c r="R41" s="94"/>
      <c r="S41" s="95" t="s">
        <v>356</v>
      </c>
    </row>
    <row r="42" spans="1:19" ht="18" customHeight="1" x14ac:dyDescent="0.3">
      <c r="A42" s="4" t="s">
        <v>21</v>
      </c>
      <c r="B42" s="89"/>
      <c r="C42" s="138"/>
      <c r="D42" s="140"/>
      <c r="E42" s="140"/>
      <c r="F42" s="140"/>
      <c r="G42" s="140"/>
      <c r="H42" s="517"/>
      <c r="I42" s="68"/>
      <c r="J42" s="68"/>
      <c r="M42" s="150"/>
      <c r="N42" s="151"/>
      <c r="O42" s="151"/>
      <c r="P42" s="151"/>
      <c r="Q42" s="151"/>
      <c r="R42" s="152"/>
      <c r="S42" s="153"/>
    </row>
    <row r="43" spans="1:19" ht="18" customHeight="1" x14ac:dyDescent="0.3">
      <c r="A43" s="4" t="s">
        <v>22</v>
      </c>
      <c r="B43" s="89"/>
      <c r="C43" s="138"/>
      <c r="D43" s="140"/>
      <c r="E43" s="140"/>
      <c r="F43" s="140"/>
      <c r="G43" s="140"/>
      <c r="H43" s="517"/>
      <c r="I43" s="68"/>
      <c r="J43" s="68"/>
      <c r="M43" s="150"/>
      <c r="N43" s="151"/>
      <c r="O43" s="151"/>
      <c r="P43" s="151"/>
      <c r="Q43" s="151"/>
      <c r="R43" s="154"/>
      <c r="S43" s="153"/>
    </row>
    <row r="44" spans="1:19" ht="18" customHeight="1" x14ac:dyDescent="0.3">
      <c r="A44" s="4" t="s">
        <v>23</v>
      </c>
      <c r="B44" s="89"/>
      <c r="C44" s="138"/>
      <c r="D44" s="140"/>
      <c r="E44" s="140"/>
      <c r="F44" s="140"/>
      <c r="G44" s="140"/>
      <c r="H44" s="517"/>
      <c r="I44" s="68"/>
      <c r="J44" s="68"/>
      <c r="M44" s="150"/>
      <c r="N44" s="151"/>
      <c r="O44" s="151"/>
      <c r="P44" s="151"/>
      <c r="Q44" s="151"/>
      <c r="R44" s="154"/>
      <c r="S44" s="153"/>
    </row>
    <row r="45" spans="1:19" ht="18" customHeight="1" x14ac:dyDescent="0.3">
      <c r="A45" s="4" t="s">
        <v>24</v>
      </c>
      <c r="B45" s="89"/>
      <c r="C45" s="138"/>
      <c r="D45" s="140"/>
      <c r="E45" s="140"/>
      <c r="F45" s="140"/>
      <c r="G45" s="140"/>
      <c r="H45" s="517"/>
      <c r="I45" s="68"/>
      <c r="J45" s="68"/>
      <c r="M45" s="155"/>
      <c r="N45" s="156"/>
      <c r="O45" s="156"/>
      <c r="P45" s="156"/>
      <c r="Q45" s="156"/>
      <c r="R45" s="157"/>
      <c r="S45" s="158"/>
    </row>
    <row r="46" spans="1:19" ht="18" customHeight="1" thickBot="1" x14ac:dyDescent="0.35">
      <c r="A46" s="4" t="s">
        <v>25</v>
      </c>
      <c r="B46" s="89"/>
      <c r="C46" s="138"/>
      <c r="D46" s="140"/>
      <c r="E46" s="140"/>
      <c r="F46" s="140"/>
      <c r="G46" s="140"/>
      <c r="H46" s="517"/>
      <c r="I46" s="68"/>
      <c r="J46" s="68"/>
      <c r="M46" s="159"/>
      <c r="N46" s="160"/>
      <c r="O46" s="160"/>
      <c r="P46" s="160"/>
      <c r="Q46" s="160"/>
      <c r="R46" s="161"/>
      <c r="S46" s="162"/>
    </row>
    <row r="47" spans="1:19" ht="18" customHeight="1" thickBot="1" x14ac:dyDescent="0.35">
      <c r="A47" s="4" t="s">
        <v>26</v>
      </c>
      <c r="B47" s="89"/>
      <c r="C47" s="138"/>
      <c r="D47" s="140"/>
      <c r="E47" s="140"/>
      <c r="F47" s="140"/>
      <c r="G47" s="140"/>
      <c r="H47" s="517"/>
      <c r="I47" s="68"/>
      <c r="J47" s="68"/>
      <c r="M47" s="128"/>
      <c r="N47" s="129"/>
      <c r="O47" s="129"/>
      <c r="P47" s="129"/>
      <c r="Q47" s="129"/>
      <c r="R47" s="130" t="s">
        <v>357</v>
      </c>
      <c r="S47" s="131">
        <f>SUM(S42:S46)</f>
        <v>0</v>
      </c>
    </row>
    <row r="48" spans="1:19" ht="18" customHeight="1" x14ac:dyDescent="0.3">
      <c r="A48" s="4" t="s">
        <v>27</v>
      </c>
      <c r="B48" s="89"/>
      <c r="C48" s="138"/>
      <c r="D48" s="140"/>
      <c r="E48" s="140"/>
      <c r="F48" s="140"/>
      <c r="G48" s="140"/>
      <c r="H48" s="517"/>
      <c r="I48" s="68"/>
      <c r="J48" s="68"/>
      <c r="M48" s="103"/>
      <c r="N48" s="103"/>
      <c r="O48" s="103"/>
      <c r="P48" s="103"/>
      <c r="Q48" s="103"/>
      <c r="R48" s="103"/>
      <c r="S48" s="103"/>
    </row>
    <row r="49" spans="1:20" ht="18" customHeight="1" x14ac:dyDescent="0.3">
      <c r="A49" s="4" t="s">
        <v>28</v>
      </c>
      <c r="B49" s="89"/>
      <c r="C49" s="138"/>
      <c r="D49" s="140"/>
      <c r="E49" s="140"/>
      <c r="F49" s="140"/>
      <c r="G49" s="140"/>
      <c r="H49" s="517"/>
      <c r="I49" s="68"/>
      <c r="J49" s="68"/>
      <c r="M49" s="103"/>
      <c r="N49" s="103"/>
      <c r="O49" s="103"/>
      <c r="P49" s="103"/>
      <c r="Q49" s="103"/>
      <c r="R49" s="103"/>
      <c r="S49" s="103"/>
    </row>
    <row r="50" spans="1:20" ht="18" customHeight="1" x14ac:dyDescent="0.3">
      <c r="A50" s="4" t="s">
        <v>29</v>
      </c>
      <c r="B50" s="89"/>
      <c r="C50" s="138"/>
      <c r="D50" s="140"/>
      <c r="E50" s="140"/>
      <c r="F50" s="140"/>
      <c r="G50" s="140"/>
      <c r="H50" s="517"/>
      <c r="I50" s="68"/>
      <c r="J50" s="68"/>
      <c r="M50" s="103"/>
      <c r="N50" s="103"/>
      <c r="O50" s="103"/>
      <c r="P50" s="103"/>
      <c r="Q50" s="103"/>
      <c r="R50" s="103"/>
      <c r="S50" s="103"/>
    </row>
    <row r="51" spans="1:20" ht="18" customHeight="1" x14ac:dyDescent="0.3">
      <c r="A51" s="165" t="s">
        <v>346</v>
      </c>
      <c r="B51" s="166"/>
      <c r="C51" s="138"/>
      <c r="D51" s="140"/>
      <c r="E51" s="140"/>
      <c r="F51" s="140"/>
      <c r="G51" s="140"/>
      <c r="H51" s="517"/>
      <c r="I51" s="68"/>
      <c r="J51" s="68"/>
      <c r="M51" s="103"/>
      <c r="N51" s="103"/>
      <c r="O51" s="103"/>
      <c r="P51" s="103"/>
      <c r="Q51" s="103"/>
      <c r="R51" s="103"/>
      <c r="S51" s="103"/>
    </row>
    <row r="52" spans="1:20" ht="18" customHeight="1" x14ac:dyDescent="0.3">
      <c r="A52" s="4" t="s">
        <v>183</v>
      </c>
      <c r="B52" s="89"/>
      <c r="C52" s="126">
        <f>SUM(C41:C51)</f>
        <v>0</v>
      </c>
      <c r="D52" s="126">
        <f>SUM(D41:D51)</f>
        <v>0</v>
      </c>
      <c r="E52" s="126">
        <f>SUM(E41:E51)</f>
        <v>0</v>
      </c>
      <c r="F52" s="127">
        <f>SUM(F41:F51)</f>
        <v>0</v>
      </c>
      <c r="G52" s="126">
        <f>SUM(G41:H51)</f>
        <v>0</v>
      </c>
      <c r="H52" s="516">
        <f>SUM(H41:I51)</f>
        <v>0</v>
      </c>
      <c r="I52" s="68"/>
      <c r="J52" s="68"/>
      <c r="M52" s="103"/>
      <c r="N52" s="103"/>
      <c r="O52" s="103"/>
      <c r="P52" s="103"/>
      <c r="Q52" s="103"/>
      <c r="R52" s="103"/>
      <c r="S52" s="103"/>
    </row>
    <row r="53" spans="1:20" ht="18" customHeight="1" x14ac:dyDescent="0.3">
      <c r="A53" s="99"/>
      <c r="B53" s="76"/>
      <c r="C53" s="104"/>
      <c r="D53" s="105" t="s">
        <v>216</v>
      </c>
      <c r="E53" s="104"/>
      <c r="F53" s="20"/>
      <c r="G53" s="20"/>
      <c r="H53" s="20"/>
      <c r="I53" s="68"/>
      <c r="J53" s="68"/>
      <c r="M53" s="103"/>
      <c r="N53" s="103"/>
      <c r="O53" s="103"/>
      <c r="P53" s="103"/>
      <c r="Q53" s="103"/>
      <c r="R53" s="103"/>
      <c r="S53" s="103"/>
    </row>
    <row r="54" spans="1:20" ht="18" customHeight="1" x14ac:dyDescent="0.3">
      <c r="A54" s="106" t="s">
        <v>35</v>
      </c>
      <c r="B54" s="76"/>
      <c r="C54" s="104"/>
      <c r="D54" s="107" t="s">
        <v>190</v>
      </c>
      <c r="E54" s="108" t="s">
        <v>195</v>
      </c>
      <c r="F54" s="20"/>
      <c r="G54" s="20"/>
      <c r="H54" s="20"/>
      <c r="I54" s="68"/>
      <c r="J54" s="68"/>
      <c r="M54" s="103"/>
      <c r="N54" s="103"/>
      <c r="O54" s="103"/>
      <c r="P54" s="103"/>
      <c r="Q54" s="103"/>
      <c r="R54" s="103"/>
      <c r="S54" s="103"/>
    </row>
    <row r="55" spans="1:20" ht="18" customHeight="1" x14ac:dyDescent="0.25">
      <c r="A55" s="109" t="s">
        <v>186</v>
      </c>
      <c r="B55" s="108" t="s">
        <v>187</v>
      </c>
      <c r="D55" s="107" t="s">
        <v>191</v>
      </c>
      <c r="E55" s="108" t="s">
        <v>196</v>
      </c>
      <c r="F55" s="20"/>
      <c r="G55" s="20"/>
      <c r="H55" s="20"/>
      <c r="I55" s="68"/>
      <c r="J55" s="68"/>
      <c r="M55" s="103"/>
      <c r="N55" s="103"/>
      <c r="O55" s="103"/>
      <c r="P55" s="103"/>
      <c r="Q55" s="103"/>
      <c r="R55" s="103"/>
      <c r="S55" s="103"/>
    </row>
    <row r="56" spans="1:20" ht="18" customHeight="1" x14ac:dyDescent="0.25">
      <c r="A56" s="109" t="s">
        <v>188</v>
      </c>
      <c r="B56" s="108" t="s">
        <v>193</v>
      </c>
      <c r="D56" s="107" t="s">
        <v>192</v>
      </c>
      <c r="E56" s="108" t="s">
        <v>197</v>
      </c>
      <c r="F56" s="20"/>
      <c r="G56" s="20"/>
      <c r="H56" s="20"/>
      <c r="I56" s="68"/>
      <c r="J56" s="68"/>
      <c r="M56" s="103"/>
      <c r="N56" s="103"/>
      <c r="O56" s="103"/>
      <c r="P56" s="103"/>
      <c r="Q56" s="103"/>
      <c r="R56" s="103"/>
      <c r="S56" s="103"/>
    </row>
    <row r="57" spans="1:20" ht="18" customHeight="1" thickBot="1" x14ac:dyDescent="0.3">
      <c r="A57" s="109" t="s">
        <v>189</v>
      </c>
      <c r="B57" s="108" t="s">
        <v>194</v>
      </c>
      <c r="D57" s="107" t="s">
        <v>214</v>
      </c>
      <c r="E57" s="108" t="s">
        <v>215</v>
      </c>
      <c r="F57" s="20"/>
      <c r="G57" s="20"/>
      <c r="H57" s="20"/>
      <c r="I57" s="110" t="s">
        <v>371</v>
      </c>
      <c r="J57" s="110"/>
      <c r="M57" s="103"/>
      <c r="N57" s="103"/>
      <c r="O57" s="103"/>
      <c r="P57" s="103"/>
      <c r="Q57" s="103"/>
      <c r="R57" s="103"/>
      <c r="T57" s="110" t="s">
        <v>372</v>
      </c>
    </row>
    <row r="58" spans="1:20" ht="18" customHeight="1" thickBot="1" x14ac:dyDescent="0.3">
      <c r="A58" s="582" t="s">
        <v>30</v>
      </c>
      <c r="B58" s="581"/>
      <c r="C58" s="581"/>
      <c r="D58" s="581"/>
      <c r="E58" s="581"/>
      <c r="F58" s="581"/>
      <c r="G58" s="581"/>
      <c r="H58" s="539"/>
      <c r="I58" s="68"/>
      <c r="J58" s="68"/>
      <c r="M58" s="103"/>
      <c r="N58" s="103"/>
      <c r="O58" s="103"/>
      <c r="P58" s="103"/>
      <c r="Q58" s="103"/>
      <c r="R58" s="103"/>
      <c r="S58" s="103"/>
    </row>
    <row r="59" spans="1:20" ht="18" customHeight="1" thickBot="1" x14ac:dyDescent="0.35">
      <c r="A59" s="5" t="s">
        <v>31</v>
      </c>
      <c r="B59" s="36"/>
      <c r="C59" s="136"/>
      <c r="D59" s="146"/>
      <c r="E59" s="146"/>
      <c r="F59" s="33"/>
      <c r="G59" s="546"/>
      <c r="H59" s="520"/>
      <c r="I59" s="68"/>
      <c r="J59" s="68"/>
      <c r="M59" s="103"/>
      <c r="N59" s="103"/>
      <c r="O59" s="103"/>
      <c r="P59" s="103"/>
      <c r="Q59" s="103"/>
      <c r="R59" s="103"/>
      <c r="S59" s="103"/>
    </row>
    <row r="60" spans="1:20" ht="18" customHeight="1" thickBot="1" x14ac:dyDescent="0.35">
      <c r="A60" s="4" t="s">
        <v>32</v>
      </c>
      <c r="B60" s="37"/>
      <c r="C60" s="138"/>
      <c r="D60" s="140"/>
      <c r="E60" s="140"/>
      <c r="F60" s="32"/>
      <c r="G60" s="547"/>
      <c r="H60" s="521"/>
      <c r="I60" s="68"/>
      <c r="J60" s="68"/>
      <c r="M60" s="168" t="s">
        <v>361</v>
      </c>
      <c r="N60" s="169"/>
      <c r="O60" s="169"/>
      <c r="P60" s="169"/>
      <c r="Q60" s="169"/>
      <c r="R60" s="169"/>
      <c r="S60" s="170"/>
    </row>
    <row r="61" spans="1:20" ht="18" customHeight="1" thickBot="1" x14ac:dyDescent="0.35">
      <c r="A61" s="4" t="s">
        <v>24</v>
      </c>
      <c r="B61" s="37"/>
      <c r="C61" s="138"/>
      <c r="D61" s="140"/>
      <c r="E61" s="140"/>
      <c r="F61" s="32"/>
      <c r="G61" s="547"/>
      <c r="H61" s="521"/>
      <c r="I61" s="68"/>
      <c r="J61" s="68"/>
      <c r="M61" s="92" t="s">
        <v>355</v>
      </c>
      <c r="N61" s="93"/>
      <c r="O61" s="93"/>
      <c r="P61" s="93"/>
      <c r="Q61" s="93"/>
      <c r="R61" s="94"/>
      <c r="S61" s="95" t="s">
        <v>356</v>
      </c>
    </row>
    <row r="62" spans="1:20" ht="18" customHeight="1" x14ac:dyDescent="0.3">
      <c r="A62" s="4" t="s">
        <v>25</v>
      </c>
      <c r="B62" s="37"/>
      <c r="C62" s="138"/>
      <c r="D62" s="140"/>
      <c r="E62" s="140"/>
      <c r="F62" s="32"/>
      <c r="G62" s="547"/>
      <c r="H62" s="521"/>
      <c r="I62" s="68"/>
      <c r="J62" s="68"/>
      <c r="M62" s="150"/>
      <c r="N62" s="151"/>
      <c r="O62" s="151"/>
      <c r="P62" s="151"/>
      <c r="Q62" s="151"/>
      <c r="R62" s="152"/>
      <c r="S62" s="153"/>
    </row>
    <row r="63" spans="1:20" ht="18" customHeight="1" x14ac:dyDescent="0.3">
      <c r="A63" s="4" t="s">
        <v>27</v>
      </c>
      <c r="B63" s="37"/>
      <c r="C63" s="138"/>
      <c r="D63" s="140"/>
      <c r="E63" s="140"/>
      <c r="F63" s="32"/>
      <c r="G63" s="547"/>
      <c r="H63" s="521"/>
      <c r="I63" s="68"/>
      <c r="J63" s="68"/>
      <c r="M63" s="150"/>
      <c r="N63" s="151"/>
      <c r="O63" s="151"/>
      <c r="P63" s="151"/>
      <c r="Q63" s="151"/>
      <c r="R63" s="154"/>
      <c r="S63" s="153"/>
    </row>
    <row r="64" spans="1:20" ht="18" customHeight="1" x14ac:dyDescent="0.3">
      <c r="A64" s="4" t="s">
        <v>28</v>
      </c>
      <c r="B64" s="37"/>
      <c r="C64" s="138"/>
      <c r="D64" s="140"/>
      <c r="E64" s="140"/>
      <c r="F64" s="32"/>
      <c r="G64" s="547"/>
      <c r="H64" s="521"/>
      <c r="I64" s="68"/>
      <c r="J64" s="68"/>
      <c r="M64" s="150"/>
      <c r="N64" s="151"/>
      <c r="O64" s="151"/>
      <c r="P64" s="151"/>
      <c r="Q64" s="151"/>
      <c r="R64" s="154"/>
      <c r="S64" s="153"/>
    </row>
    <row r="65" spans="1:19" ht="18" customHeight="1" x14ac:dyDescent="0.3">
      <c r="A65" s="4" t="s">
        <v>347</v>
      </c>
      <c r="B65" s="37"/>
      <c r="C65" s="138"/>
      <c r="D65" s="140"/>
      <c r="E65" s="140"/>
      <c r="F65" s="32"/>
      <c r="G65" s="547"/>
      <c r="H65" s="521"/>
      <c r="I65" s="68"/>
      <c r="J65" s="68"/>
      <c r="M65" s="155"/>
      <c r="N65" s="156"/>
      <c r="O65" s="156"/>
      <c r="P65" s="156"/>
      <c r="Q65" s="156"/>
      <c r="R65" s="157"/>
      <c r="S65" s="158"/>
    </row>
    <row r="66" spans="1:19" ht="18" customHeight="1" thickBot="1" x14ac:dyDescent="0.35">
      <c r="A66" s="41" t="s">
        <v>104</v>
      </c>
      <c r="B66" s="37"/>
      <c r="C66" s="138"/>
      <c r="D66" s="140"/>
      <c r="E66" s="140"/>
      <c r="F66" s="32"/>
      <c r="G66" s="547"/>
      <c r="H66" s="521"/>
      <c r="I66" s="68"/>
      <c r="J66" s="68"/>
      <c r="M66" s="159"/>
      <c r="N66" s="160"/>
      <c r="O66" s="160"/>
      <c r="P66" s="160"/>
      <c r="Q66" s="160"/>
      <c r="R66" s="161"/>
      <c r="S66" s="162"/>
    </row>
    <row r="67" spans="1:19" ht="18" customHeight="1" thickBot="1" x14ac:dyDescent="0.35">
      <c r="A67" s="41" t="s">
        <v>33</v>
      </c>
      <c r="B67" s="37"/>
      <c r="C67" s="138"/>
      <c r="D67" s="140"/>
      <c r="E67" s="140"/>
      <c r="F67" s="32"/>
      <c r="G67" s="547"/>
      <c r="H67" s="521"/>
      <c r="I67" s="68"/>
      <c r="J67" s="68"/>
      <c r="M67" s="128"/>
      <c r="N67" s="129"/>
      <c r="O67" s="129"/>
      <c r="P67" s="129"/>
      <c r="Q67" s="129"/>
      <c r="R67" s="130" t="s">
        <v>357</v>
      </c>
      <c r="S67" s="131">
        <f>SUM(S62:S66)</f>
        <v>0</v>
      </c>
    </row>
    <row r="68" spans="1:19" ht="18" customHeight="1" thickBot="1" x14ac:dyDescent="0.35">
      <c r="A68" s="174" t="s">
        <v>348</v>
      </c>
      <c r="B68" s="172"/>
      <c r="C68" s="138"/>
      <c r="D68" s="140"/>
      <c r="E68" s="140"/>
      <c r="F68" s="32"/>
      <c r="G68" s="547"/>
      <c r="H68" s="521"/>
      <c r="I68" s="68"/>
      <c r="J68" s="68"/>
      <c r="M68" s="103"/>
      <c r="N68" s="103"/>
      <c r="O68" s="103"/>
      <c r="P68" s="103"/>
      <c r="Q68" s="103"/>
      <c r="R68" s="103"/>
      <c r="S68" s="103"/>
    </row>
    <row r="69" spans="1:19" ht="18" customHeight="1" thickBot="1" x14ac:dyDescent="0.35">
      <c r="A69" s="42" t="s">
        <v>183</v>
      </c>
      <c r="B69" s="38"/>
      <c r="C69" s="124">
        <f>SUM(C59:C68)</f>
        <v>0</v>
      </c>
      <c r="D69" s="124">
        <f>SUM(D59:D68)</f>
        <v>0</v>
      </c>
      <c r="E69" s="124">
        <f>SUM(E59:E68)</f>
        <v>0</v>
      </c>
      <c r="F69" s="43"/>
      <c r="G69" s="548"/>
      <c r="H69" s="524"/>
      <c r="I69" s="68"/>
      <c r="J69" s="68"/>
      <c r="M69" s="168" t="s">
        <v>362</v>
      </c>
      <c r="N69" s="169"/>
      <c r="O69" s="169"/>
      <c r="P69" s="169"/>
      <c r="Q69" s="169"/>
      <c r="R69" s="169"/>
      <c r="S69" s="170"/>
    </row>
    <row r="70" spans="1:19" ht="18" customHeight="1" thickBot="1" x14ac:dyDescent="0.3">
      <c r="A70" s="584" t="s">
        <v>110</v>
      </c>
      <c r="B70" s="581"/>
      <c r="C70" s="581"/>
      <c r="D70" s="581"/>
      <c r="E70" s="581"/>
      <c r="F70" s="581"/>
      <c r="G70" s="581"/>
      <c r="H70" s="539"/>
      <c r="I70" s="68"/>
      <c r="J70" s="68"/>
      <c r="M70" s="92" t="s">
        <v>355</v>
      </c>
      <c r="N70" s="93"/>
      <c r="O70" s="93"/>
      <c r="P70" s="93"/>
      <c r="Q70" s="93"/>
      <c r="R70" s="94"/>
      <c r="S70" s="95" t="s">
        <v>356</v>
      </c>
    </row>
    <row r="71" spans="1:19" ht="18" customHeight="1" x14ac:dyDescent="0.3">
      <c r="A71" s="5" t="s">
        <v>105</v>
      </c>
      <c r="B71" s="36"/>
      <c r="C71" s="136"/>
      <c r="D71" s="146"/>
      <c r="E71" s="146"/>
      <c r="F71" s="146"/>
      <c r="G71" s="540"/>
      <c r="H71" s="518"/>
      <c r="I71" s="68"/>
      <c r="J71" s="68"/>
      <c r="M71" s="150"/>
      <c r="N71" s="151"/>
      <c r="O71" s="151"/>
      <c r="P71" s="151"/>
      <c r="Q71" s="151"/>
      <c r="R71" s="152"/>
      <c r="S71" s="153"/>
    </row>
    <row r="72" spans="1:19" ht="18" customHeight="1" x14ac:dyDescent="0.3">
      <c r="A72" s="4" t="s">
        <v>106</v>
      </c>
      <c r="B72" s="37"/>
      <c r="C72" s="138"/>
      <c r="D72" s="140"/>
      <c r="E72" s="140"/>
      <c r="F72" s="140"/>
      <c r="G72" s="541"/>
      <c r="H72" s="517"/>
      <c r="I72" s="68"/>
      <c r="J72" s="68"/>
      <c r="M72" s="150"/>
      <c r="N72" s="151"/>
      <c r="O72" s="151"/>
      <c r="P72" s="151"/>
      <c r="Q72" s="151"/>
      <c r="R72" s="154"/>
      <c r="S72" s="153"/>
    </row>
    <row r="73" spans="1:19" ht="18" customHeight="1" x14ac:dyDescent="0.3">
      <c r="A73" s="4" t="s">
        <v>107</v>
      </c>
      <c r="B73" s="37"/>
      <c r="C73" s="138"/>
      <c r="D73" s="140"/>
      <c r="E73" s="140"/>
      <c r="F73" s="32" t="s">
        <v>17</v>
      </c>
      <c r="G73" s="547" t="s">
        <v>17</v>
      </c>
      <c r="H73" s="521" t="s">
        <v>17</v>
      </c>
      <c r="I73" s="68"/>
      <c r="J73" s="68"/>
      <c r="M73" s="150"/>
      <c r="N73" s="151"/>
      <c r="O73" s="151"/>
      <c r="P73" s="151"/>
      <c r="Q73" s="151"/>
      <c r="R73" s="154"/>
      <c r="S73" s="153"/>
    </row>
    <row r="74" spans="1:19" ht="18" customHeight="1" x14ac:dyDescent="0.3">
      <c r="A74" s="4" t="s">
        <v>61</v>
      </c>
      <c r="B74" s="37"/>
      <c r="C74" s="138"/>
      <c r="D74" s="140"/>
      <c r="E74" s="140"/>
      <c r="F74" s="140"/>
      <c r="G74" s="541"/>
      <c r="H74" s="517"/>
      <c r="I74" s="68"/>
      <c r="J74" s="68"/>
      <c r="M74" s="155"/>
      <c r="N74" s="156"/>
      <c r="O74" s="156"/>
      <c r="P74" s="156"/>
      <c r="Q74" s="156"/>
      <c r="R74" s="157"/>
      <c r="S74" s="158"/>
    </row>
    <row r="75" spans="1:19" ht="18" customHeight="1" thickBot="1" x14ac:dyDescent="0.35">
      <c r="A75" s="4" t="s">
        <v>349</v>
      </c>
      <c r="B75" s="37"/>
      <c r="C75" s="138"/>
      <c r="D75" s="140"/>
      <c r="E75" s="140"/>
      <c r="F75" s="45"/>
      <c r="G75" s="549"/>
      <c r="H75" s="521"/>
      <c r="I75" s="68"/>
      <c r="J75" s="68"/>
      <c r="M75" s="159"/>
      <c r="N75" s="160"/>
      <c r="O75" s="160"/>
      <c r="P75" s="160"/>
      <c r="Q75" s="160"/>
      <c r="R75" s="161"/>
      <c r="S75" s="162"/>
    </row>
    <row r="76" spans="1:19" ht="18" customHeight="1" thickBot="1" x14ac:dyDescent="0.35">
      <c r="A76" s="4" t="s">
        <v>109</v>
      </c>
      <c r="B76" s="37"/>
      <c r="C76" s="138"/>
      <c r="D76" s="140"/>
      <c r="E76" s="140"/>
      <c r="F76" s="45"/>
      <c r="G76" s="549"/>
      <c r="H76" s="521"/>
      <c r="I76" s="68"/>
      <c r="J76" s="68"/>
      <c r="M76" s="128"/>
      <c r="N76" s="129"/>
      <c r="O76" s="129"/>
      <c r="P76" s="129"/>
      <c r="Q76" s="129"/>
      <c r="R76" s="130" t="s">
        <v>357</v>
      </c>
      <c r="S76" s="131">
        <f>SUM(S71:S75)</f>
        <v>0</v>
      </c>
    </row>
    <row r="77" spans="1:19" ht="18" customHeight="1" thickBot="1" x14ac:dyDescent="0.35">
      <c r="A77" s="175" t="s">
        <v>350</v>
      </c>
      <c r="B77" s="176"/>
      <c r="C77" s="138">
        <f>+D77+E77</f>
        <v>0</v>
      </c>
      <c r="D77" s="140"/>
      <c r="E77" s="140"/>
      <c r="F77" s="140" t="s">
        <v>17</v>
      </c>
      <c r="G77" s="541" t="s">
        <v>17</v>
      </c>
      <c r="H77" s="517" t="s">
        <v>17</v>
      </c>
      <c r="I77" s="68"/>
      <c r="J77" s="68"/>
      <c r="M77" s="103"/>
      <c r="N77" s="103"/>
      <c r="O77" s="103"/>
      <c r="P77" s="103"/>
      <c r="Q77" s="103"/>
      <c r="R77" s="103"/>
      <c r="S77" s="103"/>
    </row>
    <row r="78" spans="1:19" ht="18" customHeight="1" thickBot="1" x14ac:dyDescent="0.35">
      <c r="A78" s="42" t="s">
        <v>183</v>
      </c>
      <c r="B78" s="44"/>
      <c r="C78" s="124">
        <f>SUM(C71:C77)</f>
        <v>0</v>
      </c>
      <c r="D78" s="124">
        <f>SUM(D71:D77)</f>
        <v>0</v>
      </c>
      <c r="E78" s="124">
        <f>SUM(E71:E77)</f>
        <v>0</v>
      </c>
      <c r="F78" s="125">
        <f>SUM(F71:F77)-F73-F75-F76</f>
        <v>0</v>
      </c>
      <c r="G78" s="543">
        <f>SUM(G71:G77)-G73-G75-G76</f>
        <v>0</v>
      </c>
      <c r="H78" s="516">
        <f>SUM(H71:H77)-H73-H75-H76</f>
        <v>0</v>
      </c>
      <c r="I78" s="68"/>
      <c r="J78" s="68"/>
      <c r="M78" s="168" t="s">
        <v>363</v>
      </c>
      <c r="N78" s="169"/>
      <c r="O78" s="169"/>
      <c r="P78" s="169"/>
      <c r="Q78" s="169"/>
      <c r="R78" s="169"/>
      <c r="S78" s="170"/>
    </row>
    <row r="79" spans="1:19" ht="18" customHeight="1" thickBot="1" x14ac:dyDescent="0.3">
      <c r="A79" s="584" t="s">
        <v>111</v>
      </c>
      <c r="B79" s="581"/>
      <c r="C79" s="581"/>
      <c r="D79" s="581"/>
      <c r="E79" s="581"/>
      <c r="F79" s="581"/>
      <c r="G79" s="581"/>
      <c r="H79" s="539"/>
      <c r="I79" s="68"/>
      <c r="J79" s="68"/>
      <c r="M79" s="92" t="s">
        <v>355</v>
      </c>
      <c r="N79" s="93"/>
      <c r="O79" s="93"/>
      <c r="P79" s="93"/>
      <c r="Q79" s="93"/>
      <c r="R79" s="94"/>
      <c r="S79" s="95" t="s">
        <v>356</v>
      </c>
    </row>
    <row r="80" spans="1:19" ht="18" customHeight="1" x14ac:dyDescent="0.3">
      <c r="A80" s="5" t="s">
        <v>112</v>
      </c>
      <c r="B80" s="36"/>
      <c r="C80" s="136"/>
      <c r="D80" s="146"/>
      <c r="E80" s="146"/>
      <c r="F80" s="33" t="s">
        <v>17</v>
      </c>
      <c r="G80" s="546" t="s">
        <v>17</v>
      </c>
      <c r="H80" s="520" t="s">
        <v>17</v>
      </c>
      <c r="I80" s="68"/>
      <c r="J80" s="68"/>
      <c r="M80" s="150"/>
      <c r="N80" s="151"/>
      <c r="O80" s="151"/>
      <c r="P80" s="151"/>
      <c r="Q80" s="151"/>
      <c r="R80" s="152"/>
      <c r="S80" s="153"/>
    </row>
    <row r="81" spans="1:19" ht="18" customHeight="1" x14ac:dyDescent="0.3">
      <c r="A81" s="4" t="s">
        <v>113</v>
      </c>
      <c r="B81" s="37"/>
      <c r="C81" s="138"/>
      <c r="D81" s="140"/>
      <c r="E81" s="140"/>
      <c r="F81" s="32" t="s">
        <v>17</v>
      </c>
      <c r="G81" s="547" t="s">
        <v>17</v>
      </c>
      <c r="H81" s="521" t="s">
        <v>17</v>
      </c>
      <c r="I81" s="68"/>
      <c r="J81" s="68"/>
      <c r="M81" s="150"/>
      <c r="N81" s="151"/>
      <c r="O81" s="151"/>
      <c r="P81" s="151"/>
      <c r="Q81" s="151"/>
      <c r="R81" s="154"/>
      <c r="S81" s="153"/>
    </row>
    <row r="82" spans="1:19" ht="18" customHeight="1" x14ac:dyDescent="0.3">
      <c r="A82" s="46" t="s">
        <v>114</v>
      </c>
      <c r="B82" s="47"/>
      <c r="C82" s="138"/>
      <c r="D82" s="140"/>
      <c r="E82" s="140"/>
      <c r="F82" s="32" t="s">
        <v>17</v>
      </c>
      <c r="G82" s="547" t="s">
        <v>17</v>
      </c>
      <c r="H82" s="521" t="s">
        <v>17</v>
      </c>
      <c r="I82" s="68"/>
      <c r="J82" s="68"/>
      <c r="M82" s="150"/>
      <c r="N82" s="151"/>
      <c r="O82" s="151"/>
      <c r="P82" s="151"/>
      <c r="Q82" s="151"/>
      <c r="R82" s="154"/>
      <c r="S82" s="153"/>
    </row>
    <row r="83" spans="1:19" ht="18" customHeight="1" x14ac:dyDescent="0.3">
      <c r="A83" s="134" t="s">
        <v>351</v>
      </c>
      <c r="B83" s="135"/>
      <c r="C83" s="138">
        <f>+D83+E83</f>
        <v>0</v>
      </c>
      <c r="D83" s="140"/>
      <c r="E83" s="140"/>
      <c r="F83" s="32" t="s">
        <v>17</v>
      </c>
      <c r="G83" s="547" t="s">
        <v>17</v>
      </c>
      <c r="H83" s="521" t="s">
        <v>17</v>
      </c>
      <c r="I83" s="68"/>
      <c r="J83" s="68"/>
      <c r="M83" s="155"/>
      <c r="N83" s="156"/>
      <c r="O83" s="156"/>
      <c r="P83" s="156"/>
      <c r="Q83" s="156"/>
      <c r="R83" s="157"/>
      <c r="S83" s="158"/>
    </row>
    <row r="84" spans="1:19" ht="18" customHeight="1" thickBot="1" x14ac:dyDescent="0.35">
      <c r="A84" s="48" t="s">
        <v>183</v>
      </c>
      <c r="B84" s="49"/>
      <c r="C84" s="133">
        <f>SUM(C80:C83)</f>
        <v>0</v>
      </c>
      <c r="D84" s="133">
        <f>SUM(D80:D83)</f>
        <v>0</v>
      </c>
      <c r="E84" s="133">
        <f>SUM(E80:E83)</f>
        <v>0</v>
      </c>
      <c r="F84" s="34"/>
      <c r="G84" s="550"/>
      <c r="H84" s="523"/>
      <c r="I84" s="68"/>
      <c r="J84" s="68"/>
      <c r="M84" s="159"/>
      <c r="N84" s="160"/>
      <c r="O84" s="160"/>
      <c r="P84" s="160"/>
      <c r="Q84" s="160"/>
      <c r="R84" s="161"/>
      <c r="S84" s="162"/>
    </row>
    <row r="85" spans="1:19" ht="18" customHeight="1" thickBot="1" x14ac:dyDescent="0.35">
      <c r="A85" s="585" t="s">
        <v>335</v>
      </c>
      <c r="B85" s="586"/>
      <c r="C85" s="126">
        <f t="shared" ref="C85:H85" si="2">C14+C22+C32+C39+C52+C69+C78+C84</f>
        <v>0</v>
      </c>
      <c r="D85" s="126">
        <f t="shared" si="2"/>
        <v>0</v>
      </c>
      <c r="E85" s="126">
        <f t="shared" si="2"/>
        <v>0</v>
      </c>
      <c r="F85" s="126">
        <f t="shared" si="2"/>
        <v>0</v>
      </c>
      <c r="G85" s="551">
        <f t="shared" si="2"/>
        <v>0</v>
      </c>
      <c r="H85" s="516">
        <f t="shared" si="2"/>
        <v>0</v>
      </c>
      <c r="I85" s="68"/>
      <c r="J85" s="68"/>
      <c r="M85" s="128"/>
      <c r="N85" s="129"/>
      <c r="O85" s="129"/>
      <c r="P85" s="129"/>
      <c r="Q85" s="129"/>
      <c r="R85" s="130" t="s">
        <v>357</v>
      </c>
      <c r="S85" s="131">
        <f>SUM(S80:S84)</f>
        <v>0</v>
      </c>
    </row>
    <row r="86" spans="1:19" ht="18" customHeight="1" thickBot="1" x14ac:dyDescent="0.3">
      <c r="A86" s="584" t="s">
        <v>161</v>
      </c>
      <c r="B86" s="581"/>
      <c r="C86" s="581"/>
      <c r="D86" s="581"/>
      <c r="E86" s="581"/>
      <c r="F86" s="581"/>
      <c r="G86" s="581"/>
      <c r="H86" s="539"/>
      <c r="I86" s="68"/>
      <c r="J86" s="68"/>
      <c r="M86" s="103"/>
      <c r="N86" s="103"/>
      <c r="O86" s="103"/>
      <c r="P86" s="103"/>
      <c r="Q86" s="103"/>
      <c r="R86" s="103"/>
      <c r="S86" s="103"/>
    </row>
    <row r="87" spans="1:19" ht="18" customHeight="1" thickBot="1" x14ac:dyDescent="0.35">
      <c r="A87" s="5" t="s">
        <v>108</v>
      </c>
      <c r="B87" s="36"/>
      <c r="C87" s="136"/>
      <c r="D87" s="146"/>
      <c r="E87" s="146"/>
      <c r="F87" s="33" t="s">
        <v>17</v>
      </c>
      <c r="G87" s="546" t="s">
        <v>17</v>
      </c>
      <c r="H87" s="520" t="s">
        <v>17</v>
      </c>
      <c r="I87" s="68"/>
      <c r="J87" s="68"/>
      <c r="M87" s="168" t="s">
        <v>364</v>
      </c>
      <c r="N87" s="169"/>
      <c r="O87" s="169"/>
      <c r="P87" s="169"/>
      <c r="Q87" s="169"/>
      <c r="R87" s="169"/>
      <c r="S87" s="170"/>
    </row>
    <row r="88" spans="1:19" ht="18" customHeight="1" thickBot="1" x14ac:dyDescent="0.35">
      <c r="A88" s="46" t="s">
        <v>282</v>
      </c>
      <c r="B88" s="47"/>
      <c r="C88" s="138"/>
      <c r="D88" s="140"/>
      <c r="E88" s="140"/>
      <c r="F88" s="32" t="s">
        <v>17</v>
      </c>
      <c r="G88" s="547" t="s">
        <v>17</v>
      </c>
      <c r="H88" s="521" t="s">
        <v>17</v>
      </c>
      <c r="I88" s="68"/>
      <c r="J88" s="68"/>
      <c r="M88" s="92" t="s">
        <v>355</v>
      </c>
      <c r="N88" s="93"/>
      <c r="O88" s="93"/>
      <c r="P88" s="93"/>
      <c r="Q88" s="93"/>
      <c r="R88" s="94"/>
      <c r="S88" s="95" t="s">
        <v>356</v>
      </c>
    </row>
    <row r="89" spans="1:19" ht="18" customHeight="1" x14ac:dyDescent="0.3">
      <c r="A89" s="46" t="s">
        <v>115</v>
      </c>
      <c r="B89" s="47"/>
      <c r="C89" s="138"/>
      <c r="D89" s="140"/>
      <c r="E89" s="140"/>
      <c r="F89" s="32" t="s">
        <v>17</v>
      </c>
      <c r="G89" s="547" t="s">
        <v>17</v>
      </c>
      <c r="H89" s="521" t="s">
        <v>17</v>
      </c>
      <c r="I89" s="68"/>
      <c r="J89" s="68"/>
      <c r="M89" s="150"/>
      <c r="N89" s="151"/>
      <c r="O89" s="151"/>
      <c r="P89" s="151"/>
      <c r="Q89" s="151"/>
      <c r="R89" s="152"/>
      <c r="S89" s="153"/>
    </row>
    <row r="90" spans="1:19" ht="18" customHeight="1" x14ac:dyDescent="0.3">
      <c r="A90" s="46" t="s">
        <v>116</v>
      </c>
      <c r="B90" s="47"/>
      <c r="C90" s="138"/>
      <c r="D90" s="140"/>
      <c r="E90" s="140"/>
      <c r="F90" s="32" t="s">
        <v>17</v>
      </c>
      <c r="G90" s="547" t="s">
        <v>17</v>
      </c>
      <c r="H90" s="521" t="s">
        <v>17</v>
      </c>
      <c r="I90" s="68"/>
      <c r="J90" s="68"/>
      <c r="M90" s="150"/>
      <c r="N90" s="151"/>
      <c r="O90" s="151"/>
      <c r="P90" s="151"/>
      <c r="Q90" s="151"/>
      <c r="R90" s="154"/>
      <c r="S90" s="153"/>
    </row>
    <row r="91" spans="1:19" ht="18" customHeight="1" x14ac:dyDescent="0.3">
      <c r="A91" s="165" t="s">
        <v>352</v>
      </c>
      <c r="B91" s="172"/>
      <c r="C91" s="138"/>
      <c r="D91" s="140"/>
      <c r="E91" s="140"/>
      <c r="F91" s="32"/>
      <c r="G91" s="547"/>
      <c r="H91" s="521"/>
      <c r="I91" s="68"/>
      <c r="J91" s="68"/>
      <c r="M91" s="150"/>
      <c r="N91" s="151"/>
      <c r="O91" s="151"/>
      <c r="P91" s="151"/>
      <c r="Q91" s="151"/>
      <c r="R91" s="154"/>
      <c r="S91" s="153"/>
    </row>
    <row r="92" spans="1:19" ht="18" customHeight="1" thickBot="1" x14ac:dyDescent="0.35">
      <c r="A92" s="4" t="s">
        <v>183</v>
      </c>
      <c r="B92" s="37"/>
      <c r="C92" s="126">
        <f>SUM(C87:C91)</f>
        <v>0</v>
      </c>
      <c r="D92" s="126">
        <f>SUM(D87:D91)</f>
        <v>0</v>
      </c>
      <c r="E92" s="126">
        <f>SUM(E87:E91)</f>
        <v>0</v>
      </c>
      <c r="F92" s="35">
        <f>+G92+H92</f>
        <v>0</v>
      </c>
      <c r="G92" s="552">
        <f>+H92+I92</f>
        <v>0</v>
      </c>
      <c r="H92" s="522">
        <f>+I92+J92</f>
        <v>0</v>
      </c>
      <c r="I92" s="68"/>
      <c r="J92" s="68"/>
      <c r="M92" s="155"/>
      <c r="N92" s="156"/>
      <c r="O92" s="156"/>
      <c r="P92" s="156"/>
      <c r="Q92" s="156"/>
      <c r="R92" s="157"/>
      <c r="S92" s="158"/>
    </row>
    <row r="93" spans="1:19" ht="18" customHeight="1" thickBot="1" x14ac:dyDescent="0.3">
      <c r="A93" s="582" t="s">
        <v>308</v>
      </c>
      <c r="B93" s="581"/>
      <c r="C93" s="581"/>
      <c r="D93" s="581"/>
      <c r="E93" s="581"/>
      <c r="F93" s="581"/>
      <c r="G93" s="581"/>
      <c r="H93" s="539"/>
      <c r="I93" s="68"/>
      <c r="J93" s="68"/>
      <c r="M93" s="159"/>
      <c r="N93" s="160"/>
      <c r="O93" s="160"/>
      <c r="P93" s="160"/>
      <c r="Q93" s="160"/>
      <c r="R93" s="161"/>
      <c r="S93" s="162"/>
    </row>
    <row r="94" spans="1:19" ht="18" customHeight="1" thickBot="1" x14ac:dyDescent="0.35">
      <c r="A94" s="5" t="s">
        <v>400</v>
      </c>
      <c r="B94" s="36"/>
      <c r="C94" s="136"/>
      <c r="D94" s="146"/>
      <c r="E94" s="146"/>
      <c r="F94" s="146"/>
      <c r="G94" s="540"/>
      <c r="H94" s="518"/>
      <c r="I94" s="68"/>
      <c r="J94" s="68"/>
      <c r="M94" s="128"/>
      <c r="N94" s="129"/>
      <c r="O94" s="129"/>
      <c r="P94" s="129"/>
      <c r="Q94" s="129"/>
      <c r="R94" s="130" t="s">
        <v>357</v>
      </c>
      <c r="S94" s="131">
        <f>SUM(S89:S93)</f>
        <v>0</v>
      </c>
    </row>
    <row r="95" spans="1:19" ht="18" customHeight="1" x14ac:dyDescent="0.3">
      <c r="A95" s="4" t="s">
        <v>34</v>
      </c>
      <c r="B95" s="37"/>
      <c r="C95" s="138"/>
      <c r="D95" s="140"/>
      <c r="E95" s="140"/>
      <c r="F95" s="140"/>
      <c r="G95" s="541"/>
      <c r="H95" s="517"/>
      <c r="I95" s="68"/>
      <c r="J95" s="68"/>
    </row>
    <row r="96" spans="1:19" ht="18" customHeight="1" x14ac:dyDescent="0.3">
      <c r="A96" s="4" t="s">
        <v>365</v>
      </c>
      <c r="B96" s="37"/>
      <c r="C96" s="138"/>
      <c r="D96" s="140"/>
      <c r="E96" s="140"/>
      <c r="F96" s="140"/>
      <c r="G96" s="541"/>
      <c r="H96" s="517"/>
      <c r="I96" s="68"/>
      <c r="J96" s="68"/>
    </row>
    <row r="97" spans="1:20" ht="18" customHeight="1" thickBot="1" x14ac:dyDescent="0.35">
      <c r="A97" s="3" t="s">
        <v>183</v>
      </c>
      <c r="B97" s="38"/>
      <c r="C97" s="124">
        <f t="shared" ref="C97:H97" si="3">SUM(C94:C96)</f>
        <v>0</v>
      </c>
      <c r="D97" s="124">
        <f t="shared" si="3"/>
        <v>0</v>
      </c>
      <c r="E97" s="124">
        <f t="shared" si="3"/>
        <v>0</v>
      </c>
      <c r="F97" s="124">
        <f t="shared" si="3"/>
        <v>0</v>
      </c>
      <c r="G97" s="543">
        <f t="shared" si="3"/>
        <v>0</v>
      </c>
      <c r="H97" s="515">
        <f t="shared" si="3"/>
        <v>0</v>
      </c>
      <c r="I97" s="68"/>
      <c r="J97" s="68"/>
    </row>
    <row r="98" spans="1:20" ht="18" customHeight="1" thickBot="1" x14ac:dyDescent="0.35">
      <c r="A98" s="504" t="s">
        <v>334</v>
      </c>
      <c r="B98" s="177"/>
      <c r="C98" s="149">
        <f t="shared" ref="C98:H98" si="4">+C14+C22+C32+C39+C52+C69+C78+C84+C92+C97</f>
        <v>0</v>
      </c>
      <c r="D98" s="149">
        <f t="shared" si="4"/>
        <v>0</v>
      </c>
      <c r="E98" s="149">
        <f t="shared" si="4"/>
        <v>0</v>
      </c>
      <c r="F98" s="149">
        <f t="shared" si="4"/>
        <v>0</v>
      </c>
      <c r="G98" s="553">
        <f t="shared" si="4"/>
        <v>0</v>
      </c>
      <c r="H98" s="554">
        <f t="shared" si="4"/>
        <v>0</v>
      </c>
      <c r="I98" s="68"/>
      <c r="J98" s="68"/>
    </row>
    <row r="99" spans="1:20" ht="14" x14ac:dyDescent="0.25">
      <c r="A99" s="99"/>
      <c r="B99" s="87"/>
      <c r="C99" s="87"/>
      <c r="D99" s="87"/>
      <c r="E99" s="87"/>
      <c r="F99" s="87"/>
      <c r="G99" s="88"/>
      <c r="H99" s="88"/>
      <c r="I99" s="68"/>
      <c r="J99" s="68"/>
    </row>
    <row r="100" spans="1:20" ht="15.5" x14ac:dyDescent="0.25">
      <c r="A100" s="575" t="s">
        <v>401</v>
      </c>
      <c r="B100" s="575"/>
      <c r="C100" s="575"/>
      <c r="D100" s="575"/>
      <c r="E100" s="575"/>
      <c r="F100" s="575"/>
      <c r="G100" s="575"/>
      <c r="H100" s="67"/>
      <c r="I100" s="68"/>
      <c r="J100" s="68"/>
    </row>
    <row r="101" spans="1:20" ht="15.5" x14ac:dyDescent="0.25">
      <c r="A101" s="575"/>
      <c r="B101" s="575"/>
      <c r="C101" s="575"/>
      <c r="D101" s="575"/>
      <c r="E101" s="575"/>
      <c r="F101" s="575"/>
      <c r="G101" s="575"/>
      <c r="H101" s="67"/>
      <c r="I101" s="68"/>
      <c r="J101" s="68"/>
    </row>
    <row r="102" spans="1:20" ht="15.5" x14ac:dyDescent="0.25">
      <c r="A102" s="575"/>
      <c r="B102" s="575"/>
      <c r="C102" s="575"/>
      <c r="D102" s="575"/>
      <c r="E102" s="575"/>
      <c r="F102" s="575"/>
      <c r="G102" s="575"/>
      <c r="H102" s="67"/>
      <c r="I102" s="68"/>
      <c r="J102" s="68"/>
    </row>
    <row r="103" spans="1:20" ht="15.5" x14ac:dyDescent="0.25">
      <c r="A103" s="575"/>
      <c r="B103" s="575"/>
      <c r="C103" s="575"/>
      <c r="D103" s="575"/>
      <c r="E103" s="575"/>
      <c r="F103" s="575"/>
      <c r="G103" s="575"/>
      <c r="H103" s="67"/>
      <c r="I103" s="110" t="s">
        <v>373</v>
      </c>
      <c r="J103" s="110"/>
      <c r="T103" s="121" t="s">
        <v>374</v>
      </c>
    </row>
    <row r="104" spans="1:20" ht="14" x14ac:dyDescent="0.25">
      <c r="C104" s="73"/>
      <c r="D104" s="73"/>
      <c r="E104" s="73"/>
      <c r="F104" s="73"/>
      <c r="G104" s="73"/>
      <c r="H104" s="73"/>
      <c r="I104" s="68"/>
      <c r="S104" s="121"/>
    </row>
    <row r="105" spans="1:20" ht="15.5" x14ac:dyDescent="0.25">
      <c r="C105" s="67"/>
      <c r="D105" s="67"/>
      <c r="E105" s="67"/>
      <c r="F105" s="67"/>
      <c r="G105" s="67"/>
      <c r="H105" s="67"/>
      <c r="I105" s="68"/>
      <c r="S105" s="121"/>
    </row>
    <row r="106" spans="1:20" ht="15.5" x14ac:dyDescent="0.25">
      <c r="C106" s="67"/>
      <c r="D106" s="67"/>
      <c r="E106" s="67"/>
      <c r="F106" s="67"/>
      <c r="G106" s="67"/>
      <c r="H106" s="67"/>
      <c r="I106" s="68"/>
      <c r="S106" s="121"/>
    </row>
    <row r="107" spans="1:20" ht="15.5" x14ac:dyDescent="0.25">
      <c r="A107" s="109"/>
      <c r="B107" s="67"/>
      <c r="C107" s="67"/>
      <c r="D107" s="67"/>
      <c r="E107" s="67"/>
      <c r="F107" s="67"/>
      <c r="G107" s="67"/>
      <c r="H107" s="67"/>
      <c r="I107" s="68"/>
    </row>
    <row r="108" spans="1:20" ht="15.5" x14ac:dyDescent="0.25">
      <c r="A108" s="109"/>
      <c r="B108" s="67"/>
      <c r="C108" s="67"/>
      <c r="D108" s="67"/>
      <c r="E108" s="67"/>
      <c r="F108" s="67"/>
      <c r="G108" s="67"/>
      <c r="H108" s="67"/>
      <c r="I108" s="68"/>
    </row>
    <row r="109" spans="1:20" ht="15.5" x14ac:dyDescent="0.25">
      <c r="A109" s="111"/>
      <c r="B109" s="67"/>
      <c r="C109" s="67"/>
      <c r="D109" s="67"/>
      <c r="E109" s="67"/>
      <c r="F109" s="67"/>
      <c r="G109" s="67"/>
      <c r="H109" s="67"/>
      <c r="I109" s="68"/>
    </row>
    <row r="110" spans="1:20" ht="15.5" x14ac:dyDescent="0.25">
      <c r="A110" s="111"/>
      <c r="B110" s="67"/>
      <c r="C110" s="67"/>
      <c r="D110" s="67"/>
      <c r="E110" s="67"/>
      <c r="F110" s="67"/>
      <c r="G110" s="67"/>
      <c r="H110" s="67"/>
      <c r="I110" s="68"/>
    </row>
    <row r="111" spans="1:20" ht="15.5" x14ac:dyDescent="0.25">
      <c r="A111" s="111"/>
      <c r="B111" s="67"/>
      <c r="C111" s="67"/>
      <c r="D111" s="67"/>
      <c r="E111" s="67"/>
      <c r="F111" s="67"/>
      <c r="G111" s="67"/>
      <c r="H111" s="67"/>
      <c r="I111" s="68"/>
    </row>
    <row r="112" spans="1:20" ht="15.5" x14ac:dyDescent="0.25">
      <c r="A112" s="111"/>
      <c r="B112" s="67"/>
      <c r="C112" s="67"/>
      <c r="D112" s="67"/>
      <c r="E112" s="67"/>
      <c r="F112" s="67"/>
      <c r="G112" s="67"/>
      <c r="H112" s="67"/>
      <c r="I112" s="68"/>
    </row>
    <row r="113" spans="1:9" ht="15.5" x14ac:dyDescent="0.25">
      <c r="A113" s="111"/>
      <c r="B113" s="67"/>
      <c r="C113" s="67"/>
      <c r="D113" s="67"/>
      <c r="E113" s="67"/>
      <c r="F113" s="67"/>
      <c r="G113" s="67"/>
      <c r="H113" s="67"/>
      <c r="I113" s="68"/>
    </row>
    <row r="114" spans="1:9" ht="15.5" x14ac:dyDescent="0.25">
      <c r="A114" s="111"/>
      <c r="B114" s="67"/>
      <c r="C114" s="67"/>
      <c r="D114" s="67"/>
      <c r="E114" s="67"/>
      <c r="F114" s="67"/>
      <c r="G114" s="67"/>
      <c r="H114" s="67"/>
      <c r="I114" s="68"/>
    </row>
    <row r="115" spans="1:9" ht="15.5" x14ac:dyDescent="0.25">
      <c r="A115" s="111"/>
      <c r="B115" s="67"/>
      <c r="C115" s="67"/>
      <c r="D115" s="67"/>
      <c r="E115" s="67"/>
      <c r="F115" s="67"/>
      <c r="G115" s="67"/>
      <c r="H115" s="67"/>
      <c r="I115" s="68"/>
    </row>
    <row r="116" spans="1:9" ht="15.5" x14ac:dyDescent="0.25">
      <c r="A116" s="111"/>
      <c r="B116" s="67"/>
      <c r="C116" s="67"/>
      <c r="D116" s="67"/>
      <c r="E116" s="67"/>
      <c r="F116" s="67"/>
      <c r="G116" s="67"/>
      <c r="H116" s="67"/>
      <c r="I116" s="68"/>
    </row>
    <row r="117" spans="1:9" ht="15.5" x14ac:dyDescent="0.25">
      <c r="A117" s="111"/>
      <c r="B117" s="67"/>
      <c r="C117" s="67"/>
      <c r="D117" s="67"/>
      <c r="E117" s="67"/>
      <c r="F117" s="67"/>
      <c r="G117" s="67"/>
      <c r="H117" s="67"/>
      <c r="I117" s="68"/>
    </row>
    <row r="118" spans="1:9" ht="15.5" x14ac:dyDescent="0.25">
      <c r="A118" s="111"/>
      <c r="B118" s="67"/>
      <c r="C118" s="67"/>
      <c r="D118" s="67"/>
      <c r="E118" s="67"/>
      <c r="F118" s="67"/>
      <c r="G118" s="67"/>
      <c r="H118" s="67"/>
      <c r="I118" s="68"/>
    </row>
    <row r="119" spans="1:9" ht="15.5" x14ac:dyDescent="0.25">
      <c r="A119" s="111"/>
      <c r="B119" s="67"/>
      <c r="C119" s="67"/>
      <c r="D119" s="67"/>
      <c r="E119" s="67"/>
      <c r="F119" s="67"/>
      <c r="G119" s="67"/>
      <c r="H119" s="67"/>
      <c r="I119" s="68"/>
    </row>
    <row r="120" spans="1:9" ht="15.5" x14ac:dyDescent="0.25">
      <c r="A120" s="111"/>
      <c r="B120" s="67"/>
      <c r="C120" s="67"/>
      <c r="D120" s="67"/>
      <c r="E120" s="67"/>
      <c r="F120" s="67"/>
      <c r="G120" s="67"/>
      <c r="H120" s="67"/>
      <c r="I120" s="68"/>
    </row>
    <row r="121" spans="1:9" ht="15.5" x14ac:dyDescent="0.25">
      <c r="A121" s="111"/>
      <c r="B121" s="67"/>
      <c r="C121" s="67"/>
      <c r="D121" s="67"/>
      <c r="E121" s="67"/>
      <c r="F121" s="67"/>
      <c r="G121" s="67"/>
      <c r="H121" s="67"/>
      <c r="I121" s="68"/>
    </row>
    <row r="122" spans="1:9" ht="15.5" x14ac:dyDescent="0.25">
      <c r="A122" s="111"/>
      <c r="B122" s="67"/>
      <c r="C122" s="67"/>
      <c r="D122" s="67"/>
      <c r="E122" s="67"/>
      <c r="F122" s="67"/>
      <c r="G122" s="67"/>
      <c r="H122" s="67"/>
      <c r="I122" s="68"/>
    </row>
    <row r="123" spans="1:9" ht="15.5" x14ac:dyDescent="0.25">
      <c r="A123" s="111"/>
      <c r="B123" s="67"/>
      <c r="C123" s="67"/>
      <c r="D123" s="67"/>
      <c r="E123" s="67"/>
      <c r="F123" s="67"/>
      <c r="G123" s="67"/>
      <c r="H123" s="67"/>
      <c r="I123" s="68"/>
    </row>
    <row r="124" spans="1:9" ht="15.5" x14ac:dyDescent="0.25">
      <c r="A124" s="111"/>
      <c r="B124" s="67"/>
      <c r="C124" s="67"/>
      <c r="D124" s="67"/>
      <c r="E124" s="67"/>
      <c r="F124" s="67"/>
      <c r="G124" s="67"/>
      <c r="H124" s="67"/>
      <c r="I124" s="68"/>
    </row>
    <row r="125" spans="1:9" ht="15.5" x14ac:dyDescent="0.25">
      <c r="A125" s="111"/>
      <c r="B125" s="67"/>
      <c r="C125" s="67"/>
      <c r="D125" s="67"/>
      <c r="E125" s="67"/>
      <c r="F125" s="67"/>
      <c r="G125" s="67"/>
      <c r="H125" s="67"/>
      <c r="I125" s="68"/>
    </row>
    <row r="126" spans="1:9" ht="15.5" x14ac:dyDescent="0.25">
      <c r="A126" s="111"/>
      <c r="B126" s="67"/>
      <c r="C126" s="67"/>
      <c r="D126" s="67"/>
      <c r="E126" s="67"/>
      <c r="F126" s="67"/>
      <c r="G126" s="67"/>
      <c r="H126" s="67"/>
      <c r="I126" s="68"/>
    </row>
    <row r="127" spans="1:9" ht="15.5" x14ac:dyDescent="0.25">
      <c r="A127" s="111"/>
      <c r="B127" s="67"/>
      <c r="C127" s="67"/>
      <c r="D127" s="67"/>
      <c r="E127" s="67"/>
      <c r="F127" s="67"/>
      <c r="G127" s="67"/>
      <c r="H127" s="67"/>
      <c r="I127" s="68"/>
    </row>
    <row r="128" spans="1:9" ht="15.5" x14ac:dyDescent="0.25">
      <c r="A128" s="111"/>
      <c r="B128" s="67"/>
      <c r="C128" s="67"/>
      <c r="D128" s="67"/>
      <c r="E128" s="67"/>
      <c r="F128" s="67"/>
      <c r="G128" s="67"/>
      <c r="H128" s="67"/>
      <c r="I128" s="68"/>
    </row>
    <row r="129" spans="1:9" ht="15.5" x14ac:dyDescent="0.25">
      <c r="A129" s="111"/>
      <c r="B129" s="67"/>
      <c r="C129" s="67"/>
      <c r="D129" s="67"/>
      <c r="E129" s="67"/>
      <c r="F129" s="67"/>
      <c r="G129" s="67"/>
      <c r="H129" s="67"/>
      <c r="I129" s="68"/>
    </row>
    <row r="130" spans="1:9" ht="15.5" x14ac:dyDescent="0.25">
      <c r="A130" s="111"/>
      <c r="B130" s="67"/>
      <c r="C130" s="67"/>
      <c r="D130" s="67"/>
      <c r="E130" s="67"/>
      <c r="F130" s="67"/>
      <c r="G130" s="67"/>
      <c r="H130" s="67"/>
      <c r="I130" s="68"/>
    </row>
    <row r="131" spans="1:9" ht="15.5" x14ac:dyDescent="0.25">
      <c r="A131" s="111"/>
      <c r="B131" s="67"/>
      <c r="C131" s="67"/>
      <c r="D131" s="67"/>
      <c r="E131" s="67"/>
      <c r="F131" s="67"/>
      <c r="G131" s="67"/>
      <c r="H131" s="67"/>
      <c r="I131" s="68"/>
    </row>
    <row r="132" spans="1:9" ht="15.5" x14ac:dyDescent="0.25">
      <c r="A132" s="111"/>
      <c r="B132" s="67"/>
      <c r="C132" s="67"/>
      <c r="D132" s="67"/>
      <c r="E132" s="67"/>
      <c r="F132" s="67"/>
      <c r="G132" s="67"/>
      <c r="H132" s="67"/>
      <c r="I132" s="68"/>
    </row>
    <row r="133" spans="1:9" ht="15.5" x14ac:dyDescent="0.25">
      <c r="A133" s="111"/>
      <c r="B133" s="67"/>
      <c r="C133" s="67"/>
      <c r="D133" s="67"/>
      <c r="E133" s="67"/>
      <c r="F133" s="67"/>
      <c r="G133" s="67"/>
      <c r="H133" s="67"/>
      <c r="I133" s="68"/>
    </row>
    <row r="134" spans="1:9" ht="15.5" x14ac:dyDescent="0.25">
      <c r="A134" s="111"/>
      <c r="B134" s="67"/>
      <c r="C134" s="67"/>
      <c r="D134" s="67"/>
      <c r="E134" s="67"/>
      <c r="F134" s="67"/>
      <c r="G134" s="67"/>
      <c r="H134" s="67"/>
      <c r="I134" s="68"/>
    </row>
    <row r="135" spans="1:9" ht="15.5" x14ac:dyDescent="0.25">
      <c r="A135" s="111"/>
      <c r="B135" s="67"/>
      <c r="C135" s="67"/>
      <c r="D135" s="67"/>
      <c r="E135" s="67"/>
      <c r="F135" s="67"/>
      <c r="G135" s="67"/>
      <c r="H135" s="67"/>
      <c r="I135" s="68"/>
    </row>
    <row r="136" spans="1:9" ht="15.5" x14ac:dyDescent="0.25">
      <c r="A136" s="111"/>
      <c r="B136" s="67"/>
      <c r="C136" s="67"/>
      <c r="D136" s="67"/>
      <c r="E136" s="67"/>
      <c r="F136" s="67"/>
      <c r="G136" s="67"/>
      <c r="H136" s="67"/>
      <c r="I136" s="68"/>
    </row>
    <row r="137" spans="1:9" ht="15.5" x14ac:dyDescent="0.25">
      <c r="A137" s="111"/>
      <c r="B137" s="67"/>
      <c r="C137" s="67"/>
      <c r="D137" s="67"/>
      <c r="E137" s="67"/>
      <c r="F137" s="67"/>
      <c r="G137" s="67"/>
      <c r="H137" s="67"/>
      <c r="I137" s="68"/>
    </row>
    <row r="138" spans="1:9" ht="15.5" x14ac:dyDescent="0.25">
      <c r="A138" s="111"/>
      <c r="B138" s="67"/>
      <c r="C138" s="67"/>
      <c r="D138" s="67"/>
      <c r="E138" s="67"/>
      <c r="F138" s="67"/>
      <c r="G138" s="67"/>
      <c r="H138" s="67"/>
      <c r="I138" s="68"/>
    </row>
    <row r="139" spans="1:9" ht="15.5" x14ac:dyDescent="0.25">
      <c r="A139" s="111"/>
      <c r="B139" s="67"/>
      <c r="C139" s="67"/>
      <c r="D139" s="67"/>
      <c r="E139" s="67"/>
      <c r="F139" s="67"/>
      <c r="G139" s="67"/>
      <c r="H139" s="67"/>
      <c r="I139" s="68"/>
    </row>
    <row r="140" spans="1:9" ht="15.5" x14ac:dyDescent="0.25">
      <c r="A140" s="111"/>
      <c r="B140" s="67"/>
      <c r="C140" s="67"/>
      <c r="D140" s="67"/>
      <c r="E140" s="67"/>
      <c r="F140" s="67"/>
      <c r="G140" s="67"/>
      <c r="H140" s="67"/>
      <c r="I140" s="68"/>
    </row>
    <row r="141" spans="1:9" ht="15.5" x14ac:dyDescent="0.25">
      <c r="A141" s="111"/>
      <c r="B141" s="67"/>
      <c r="C141" s="67"/>
      <c r="D141" s="67"/>
      <c r="E141" s="67"/>
      <c r="F141" s="67"/>
      <c r="G141" s="67"/>
      <c r="H141" s="67"/>
      <c r="I141" s="68"/>
    </row>
    <row r="142" spans="1:9" ht="15.5" x14ac:dyDescent="0.25">
      <c r="A142" s="111"/>
      <c r="B142" s="67"/>
      <c r="C142" s="67"/>
      <c r="D142" s="67"/>
      <c r="E142" s="67"/>
      <c r="F142" s="67"/>
      <c r="G142" s="67"/>
      <c r="H142" s="67"/>
      <c r="I142" s="68"/>
    </row>
    <row r="143" spans="1:9" ht="15.5" x14ac:dyDescent="0.25">
      <c r="A143" s="111"/>
      <c r="B143" s="67"/>
      <c r="C143" s="67"/>
      <c r="D143" s="67"/>
      <c r="E143" s="67"/>
      <c r="F143" s="67"/>
      <c r="G143" s="67"/>
      <c r="H143" s="67"/>
      <c r="I143" s="68"/>
    </row>
    <row r="144" spans="1:9" ht="15.5" x14ac:dyDescent="0.25">
      <c r="A144" s="111"/>
      <c r="B144" s="67"/>
      <c r="C144" s="67"/>
      <c r="D144" s="67"/>
      <c r="E144" s="67"/>
      <c r="F144" s="67"/>
      <c r="G144" s="67"/>
      <c r="H144" s="67"/>
      <c r="I144" s="68"/>
    </row>
    <row r="145" spans="1:9" ht="15.5" x14ac:dyDescent="0.25">
      <c r="A145" s="111"/>
      <c r="B145" s="67"/>
      <c r="C145" s="67"/>
      <c r="D145" s="67"/>
      <c r="E145" s="67"/>
      <c r="F145" s="67"/>
      <c r="G145" s="67"/>
      <c r="H145" s="67"/>
      <c r="I145" s="68"/>
    </row>
    <row r="146" spans="1:9" ht="15.5" x14ac:dyDescent="0.25">
      <c r="A146" s="111"/>
      <c r="B146" s="67"/>
      <c r="C146" s="67"/>
      <c r="D146" s="67"/>
      <c r="E146" s="67"/>
      <c r="F146" s="67"/>
      <c r="G146" s="67"/>
      <c r="H146" s="67"/>
      <c r="I146" s="68"/>
    </row>
    <row r="147" spans="1:9" ht="15.5" x14ac:dyDescent="0.25">
      <c r="A147" s="111"/>
      <c r="B147" s="67"/>
      <c r="C147" s="67"/>
      <c r="D147" s="67"/>
      <c r="E147" s="67"/>
      <c r="F147" s="67"/>
      <c r="G147" s="67"/>
      <c r="H147" s="67"/>
      <c r="I147" s="68"/>
    </row>
    <row r="148" spans="1:9" ht="15.5" x14ac:dyDescent="0.25">
      <c r="A148" s="111"/>
      <c r="B148" s="67"/>
      <c r="C148" s="67"/>
      <c r="D148" s="67"/>
      <c r="E148" s="67"/>
      <c r="F148" s="67"/>
      <c r="G148" s="67"/>
      <c r="H148" s="67"/>
      <c r="I148" s="68"/>
    </row>
    <row r="149" spans="1:9" ht="15.5" x14ac:dyDescent="0.25">
      <c r="A149" s="67"/>
      <c r="B149" s="67"/>
      <c r="C149" s="67"/>
      <c r="D149" s="67"/>
      <c r="E149" s="67"/>
      <c r="F149" s="67"/>
      <c r="G149" s="67"/>
      <c r="H149" s="67"/>
      <c r="I149" s="68"/>
    </row>
    <row r="150" spans="1:9" ht="15.5" x14ac:dyDescent="0.25">
      <c r="A150" s="67"/>
      <c r="B150" s="67"/>
      <c r="C150" s="67"/>
      <c r="D150" s="67"/>
      <c r="E150" s="67"/>
      <c r="F150" s="67"/>
      <c r="G150" s="67"/>
      <c r="H150" s="67"/>
      <c r="I150" s="68"/>
    </row>
    <row r="151" spans="1:9" ht="15.5" x14ac:dyDescent="0.25">
      <c r="A151" s="67"/>
      <c r="B151" s="67"/>
      <c r="C151" s="67"/>
      <c r="D151" s="67"/>
      <c r="E151" s="67"/>
      <c r="F151" s="67"/>
      <c r="G151" s="67"/>
      <c r="H151" s="67"/>
      <c r="I151" s="68"/>
    </row>
    <row r="152" spans="1:9" ht="15.5" x14ac:dyDescent="0.25">
      <c r="A152" s="67"/>
      <c r="B152" s="67"/>
      <c r="C152" s="67"/>
      <c r="D152" s="67"/>
      <c r="E152" s="67"/>
      <c r="F152" s="67"/>
      <c r="G152" s="67"/>
      <c r="H152" s="67"/>
      <c r="I152" s="68"/>
    </row>
    <row r="153" spans="1:9" ht="15.5" x14ac:dyDescent="0.25">
      <c r="A153" s="67"/>
      <c r="B153" s="67"/>
      <c r="C153" s="67"/>
      <c r="D153" s="67"/>
      <c r="E153" s="67"/>
      <c r="F153" s="67"/>
      <c r="G153" s="67"/>
      <c r="H153" s="67"/>
      <c r="I153" s="68"/>
    </row>
    <row r="154" spans="1:9" ht="15.5" x14ac:dyDescent="0.25">
      <c r="A154" s="67"/>
      <c r="B154" s="67"/>
      <c r="C154" s="67"/>
      <c r="D154" s="67"/>
      <c r="E154" s="67"/>
      <c r="F154" s="67"/>
      <c r="G154" s="67"/>
      <c r="H154" s="67"/>
      <c r="I154" s="68"/>
    </row>
    <row r="155" spans="1:9" ht="15.5" x14ac:dyDescent="0.25">
      <c r="A155" s="67"/>
      <c r="B155" s="67"/>
      <c r="C155" s="67"/>
      <c r="D155" s="67"/>
      <c r="E155" s="67"/>
      <c r="F155" s="67"/>
      <c r="G155" s="67"/>
      <c r="H155" s="67"/>
      <c r="I155" s="68"/>
    </row>
    <row r="156" spans="1:9" ht="15.5" x14ac:dyDescent="0.25">
      <c r="A156" s="67"/>
      <c r="B156" s="67"/>
      <c r="C156" s="67"/>
      <c r="D156" s="67"/>
      <c r="E156" s="67"/>
      <c r="F156" s="67"/>
      <c r="G156" s="67"/>
      <c r="H156" s="67"/>
      <c r="I156" s="68"/>
    </row>
    <row r="157" spans="1:9" ht="15.5" x14ac:dyDescent="0.25">
      <c r="A157" s="67"/>
      <c r="B157" s="67"/>
      <c r="C157" s="67"/>
      <c r="D157" s="67"/>
      <c r="E157" s="67"/>
      <c r="F157" s="67"/>
      <c r="G157" s="67"/>
      <c r="H157" s="67"/>
      <c r="I157" s="68"/>
    </row>
    <row r="158" spans="1:9" ht="15.5" x14ac:dyDescent="0.25">
      <c r="A158" s="67"/>
      <c r="B158" s="67"/>
      <c r="C158" s="67"/>
      <c r="D158" s="67"/>
      <c r="E158" s="67"/>
      <c r="F158" s="67"/>
      <c r="G158" s="67"/>
      <c r="H158" s="67"/>
      <c r="I158" s="68"/>
    </row>
    <row r="159" spans="1:9" ht="15.5" x14ac:dyDescent="0.25">
      <c r="A159" s="67"/>
      <c r="B159" s="67"/>
      <c r="C159" s="67"/>
      <c r="D159" s="67"/>
      <c r="E159" s="67"/>
      <c r="F159" s="67"/>
      <c r="G159" s="67"/>
      <c r="H159" s="67"/>
      <c r="I159" s="68"/>
    </row>
    <row r="160" spans="1:9" ht="15.5" x14ac:dyDescent="0.25">
      <c r="A160" s="67"/>
      <c r="B160" s="67"/>
      <c r="C160" s="67"/>
      <c r="D160" s="67"/>
      <c r="E160" s="67"/>
      <c r="F160" s="67"/>
      <c r="G160" s="67"/>
      <c r="H160" s="67"/>
      <c r="I160" s="68"/>
    </row>
    <row r="161" spans="1:9" ht="15.5" x14ac:dyDescent="0.25">
      <c r="A161" s="67"/>
      <c r="B161" s="67"/>
      <c r="C161" s="67"/>
      <c r="D161" s="67"/>
      <c r="E161" s="67"/>
      <c r="F161" s="67"/>
      <c r="G161" s="67"/>
      <c r="H161" s="67"/>
      <c r="I161" s="68"/>
    </row>
    <row r="162" spans="1:9" ht="15.5" x14ac:dyDescent="0.25">
      <c r="A162" s="67"/>
      <c r="B162" s="67"/>
      <c r="C162" s="67"/>
      <c r="D162" s="67"/>
      <c r="E162" s="67"/>
      <c r="F162" s="67"/>
      <c r="G162" s="67"/>
      <c r="H162" s="67"/>
      <c r="I162" s="68"/>
    </row>
    <row r="163" spans="1:9" ht="15.5" x14ac:dyDescent="0.25">
      <c r="A163" s="67"/>
      <c r="B163" s="67"/>
      <c r="C163" s="67"/>
      <c r="D163" s="67"/>
      <c r="E163" s="67"/>
      <c r="F163" s="67"/>
      <c r="G163" s="67"/>
      <c r="H163" s="67"/>
      <c r="I163" s="68"/>
    </row>
    <row r="164" spans="1:9" ht="15.5" x14ac:dyDescent="0.25">
      <c r="A164" s="67"/>
      <c r="B164" s="67"/>
      <c r="C164" s="67"/>
      <c r="D164" s="67"/>
      <c r="E164" s="67"/>
      <c r="F164" s="67"/>
      <c r="G164" s="67"/>
      <c r="H164" s="67"/>
      <c r="I164" s="68"/>
    </row>
    <row r="165" spans="1:9" ht="15.5" x14ac:dyDescent="0.25">
      <c r="A165" s="67"/>
      <c r="B165" s="67"/>
      <c r="C165" s="67"/>
      <c r="D165" s="67"/>
      <c r="E165" s="67"/>
      <c r="F165" s="67"/>
      <c r="G165" s="67"/>
      <c r="H165" s="67"/>
      <c r="I165" s="68"/>
    </row>
    <row r="166" spans="1:9" ht="15.5" x14ac:dyDescent="0.25">
      <c r="A166" s="67"/>
      <c r="B166" s="67"/>
      <c r="C166" s="67"/>
      <c r="D166" s="67"/>
      <c r="E166" s="67"/>
      <c r="F166" s="67"/>
      <c r="G166" s="67"/>
      <c r="H166" s="67"/>
      <c r="I166" s="68"/>
    </row>
    <row r="167" spans="1:9" ht="15.5" x14ac:dyDescent="0.25">
      <c r="A167" s="67"/>
      <c r="B167" s="67"/>
      <c r="C167" s="67"/>
      <c r="D167" s="67"/>
      <c r="E167" s="67"/>
      <c r="F167" s="67"/>
      <c r="G167" s="67"/>
      <c r="H167" s="67"/>
      <c r="I167" s="68"/>
    </row>
    <row r="168" spans="1:9" ht="15.5" x14ac:dyDescent="0.25">
      <c r="A168" s="67"/>
      <c r="B168" s="67"/>
      <c r="C168" s="67"/>
      <c r="D168" s="67"/>
      <c r="E168" s="67"/>
      <c r="F168" s="67"/>
      <c r="G168" s="67"/>
      <c r="H168" s="67"/>
      <c r="I168" s="68"/>
    </row>
    <row r="169" spans="1:9" ht="15.5" x14ac:dyDescent="0.25">
      <c r="A169" s="67"/>
      <c r="B169" s="67"/>
      <c r="C169" s="67"/>
      <c r="D169" s="67"/>
      <c r="E169" s="67"/>
      <c r="F169" s="67"/>
      <c r="G169" s="67"/>
      <c r="H169" s="67"/>
      <c r="I169" s="68"/>
    </row>
    <row r="170" spans="1:9" ht="15.5" x14ac:dyDescent="0.25">
      <c r="A170" s="67"/>
      <c r="B170" s="67"/>
      <c r="C170" s="67"/>
      <c r="D170" s="67"/>
      <c r="E170" s="67"/>
      <c r="F170" s="67"/>
      <c r="G170" s="67"/>
      <c r="H170" s="67"/>
      <c r="I170" s="68"/>
    </row>
    <row r="171" spans="1:9" ht="15.5" x14ac:dyDescent="0.25">
      <c r="A171" s="67"/>
      <c r="B171" s="67"/>
      <c r="C171" s="67"/>
      <c r="D171" s="67"/>
      <c r="E171" s="67"/>
      <c r="F171" s="67"/>
      <c r="G171" s="67"/>
      <c r="H171" s="67"/>
      <c r="I171" s="68"/>
    </row>
    <row r="172" spans="1:9" ht="15.5" x14ac:dyDescent="0.25">
      <c r="A172" s="67"/>
      <c r="B172" s="67"/>
      <c r="C172" s="67"/>
      <c r="D172" s="67"/>
      <c r="E172" s="67"/>
      <c r="F172" s="67"/>
      <c r="G172" s="67"/>
      <c r="H172" s="67"/>
      <c r="I172" s="68"/>
    </row>
    <row r="173" spans="1:9" ht="15.5" x14ac:dyDescent="0.25">
      <c r="A173" s="67"/>
      <c r="B173" s="67"/>
      <c r="C173" s="67"/>
      <c r="D173" s="67"/>
      <c r="E173" s="67"/>
      <c r="F173" s="67"/>
      <c r="G173" s="67"/>
      <c r="H173" s="67"/>
      <c r="I173" s="68"/>
    </row>
    <row r="174" spans="1:9" ht="15.5" x14ac:dyDescent="0.25">
      <c r="A174" s="67"/>
      <c r="B174" s="67"/>
      <c r="C174" s="67"/>
      <c r="D174" s="67"/>
      <c r="E174" s="67"/>
      <c r="F174" s="67"/>
      <c r="G174" s="67"/>
      <c r="H174" s="67"/>
      <c r="I174" s="68"/>
    </row>
    <row r="175" spans="1:9" ht="15.5" x14ac:dyDescent="0.25">
      <c r="A175" s="67"/>
      <c r="B175" s="67"/>
      <c r="C175" s="67"/>
      <c r="D175" s="67"/>
      <c r="E175" s="67"/>
      <c r="F175" s="67"/>
      <c r="G175" s="67"/>
      <c r="H175" s="67"/>
      <c r="I175" s="68"/>
    </row>
    <row r="176" spans="1:9" ht="15.5" x14ac:dyDescent="0.25">
      <c r="A176" s="67"/>
      <c r="B176" s="67"/>
      <c r="C176" s="67"/>
      <c r="D176" s="67"/>
      <c r="E176" s="67"/>
      <c r="F176" s="67"/>
      <c r="G176" s="67"/>
      <c r="H176" s="67"/>
      <c r="I176" s="68"/>
    </row>
    <row r="177" spans="1:9" ht="15.5" x14ac:dyDescent="0.25">
      <c r="A177" s="67"/>
      <c r="B177" s="67"/>
      <c r="C177" s="67"/>
      <c r="D177" s="67"/>
      <c r="E177" s="67"/>
      <c r="F177" s="67"/>
      <c r="G177" s="67"/>
      <c r="H177" s="67"/>
      <c r="I177" s="68"/>
    </row>
    <row r="178" spans="1:9" ht="15.5" x14ac:dyDescent="0.25">
      <c r="A178" s="67"/>
      <c r="B178" s="67"/>
      <c r="C178" s="67"/>
      <c r="D178" s="67"/>
      <c r="E178" s="67"/>
      <c r="F178" s="67"/>
      <c r="G178" s="67"/>
      <c r="H178" s="67"/>
      <c r="I178" s="68"/>
    </row>
    <row r="179" spans="1:9" ht="15.5" x14ac:dyDescent="0.25">
      <c r="A179" s="67"/>
      <c r="B179" s="67"/>
      <c r="C179" s="67"/>
      <c r="D179" s="67"/>
      <c r="E179" s="67"/>
      <c r="F179" s="67"/>
      <c r="G179" s="67"/>
      <c r="H179" s="67"/>
      <c r="I179" s="68"/>
    </row>
    <row r="180" spans="1:9" ht="15.5" x14ac:dyDescent="0.25">
      <c r="A180" s="67"/>
      <c r="B180" s="67"/>
      <c r="C180" s="67"/>
      <c r="D180" s="67"/>
      <c r="E180" s="67"/>
      <c r="F180" s="67"/>
      <c r="G180" s="67"/>
      <c r="H180" s="67"/>
      <c r="I180" s="68"/>
    </row>
    <row r="181" spans="1:9" ht="15.5" x14ac:dyDescent="0.25">
      <c r="A181" s="67"/>
      <c r="B181" s="67"/>
      <c r="C181" s="67"/>
      <c r="D181" s="67"/>
      <c r="E181" s="67"/>
      <c r="F181" s="67"/>
      <c r="G181" s="67"/>
      <c r="H181" s="67"/>
      <c r="I181" s="68"/>
    </row>
    <row r="182" spans="1:9" ht="15.5" x14ac:dyDescent="0.25">
      <c r="A182" s="67"/>
      <c r="B182" s="67"/>
      <c r="C182" s="67"/>
      <c r="D182" s="67"/>
      <c r="E182" s="67"/>
      <c r="F182" s="67"/>
      <c r="G182" s="67"/>
      <c r="H182" s="67"/>
      <c r="I182" s="68"/>
    </row>
    <row r="183" spans="1:9" ht="15.5" x14ac:dyDescent="0.25">
      <c r="A183" s="67"/>
      <c r="B183" s="67"/>
      <c r="C183" s="67"/>
      <c r="D183" s="67"/>
      <c r="E183" s="67"/>
      <c r="F183" s="67"/>
      <c r="G183" s="67"/>
      <c r="H183" s="67"/>
      <c r="I183" s="68"/>
    </row>
    <row r="184" spans="1:9" ht="15.5" x14ac:dyDescent="0.25">
      <c r="A184" s="67"/>
      <c r="B184" s="67"/>
      <c r="C184" s="67"/>
      <c r="D184" s="67"/>
      <c r="E184" s="67"/>
      <c r="F184" s="67"/>
      <c r="G184" s="67"/>
      <c r="H184" s="67"/>
      <c r="I184" s="68"/>
    </row>
    <row r="185" spans="1:9" ht="15.5" x14ac:dyDescent="0.25">
      <c r="A185" s="67"/>
      <c r="B185" s="67"/>
      <c r="C185" s="67"/>
      <c r="D185" s="67"/>
      <c r="E185" s="67"/>
      <c r="F185" s="67"/>
      <c r="G185" s="67"/>
      <c r="H185" s="67"/>
      <c r="I185" s="68"/>
    </row>
    <row r="186" spans="1:9" ht="15.5" x14ac:dyDescent="0.25">
      <c r="A186" s="67"/>
      <c r="B186" s="67"/>
      <c r="C186" s="67"/>
      <c r="D186" s="67"/>
      <c r="E186" s="67"/>
      <c r="F186" s="67"/>
      <c r="G186" s="67"/>
      <c r="H186" s="67"/>
      <c r="I186" s="68"/>
    </row>
    <row r="187" spans="1:9" ht="15.5" x14ac:dyDescent="0.25">
      <c r="A187" s="67"/>
      <c r="B187" s="67"/>
      <c r="C187" s="67"/>
      <c r="D187" s="67"/>
      <c r="E187" s="67"/>
      <c r="F187" s="67"/>
      <c r="G187" s="67"/>
      <c r="H187" s="67"/>
      <c r="I187" s="68"/>
    </row>
    <row r="188" spans="1:9" ht="15.5" x14ac:dyDescent="0.25">
      <c r="A188" s="67"/>
      <c r="B188" s="67"/>
      <c r="C188" s="67"/>
      <c r="D188" s="67"/>
      <c r="E188" s="67"/>
      <c r="F188" s="67"/>
      <c r="G188" s="67"/>
      <c r="H188" s="67"/>
      <c r="I188" s="68"/>
    </row>
    <row r="189" spans="1:9" ht="15.5" x14ac:dyDescent="0.25">
      <c r="A189" s="67"/>
      <c r="B189" s="67"/>
      <c r="C189" s="67"/>
      <c r="D189" s="67"/>
      <c r="E189" s="67"/>
      <c r="F189" s="67"/>
      <c r="G189" s="67"/>
      <c r="H189" s="67"/>
      <c r="I189" s="68"/>
    </row>
    <row r="190" spans="1:9" ht="15.5" x14ac:dyDescent="0.25">
      <c r="A190" s="67"/>
      <c r="B190" s="67"/>
      <c r="C190" s="67"/>
      <c r="D190" s="67"/>
      <c r="E190" s="67"/>
      <c r="F190" s="67"/>
      <c r="G190" s="67"/>
      <c r="H190" s="67"/>
      <c r="I190" s="68"/>
    </row>
    <row r="191" spans="1:9" ht="15.5" x14ac:dyDescent="0.25">
      <c r="A191" s="67"/>
      <c r="B191" s="67"/>
      <c r="C191" s="67"/>
      <c r="D191" s="67"/>
      <c r="E191" s="67"/>
      <c r="F191" s="67"/>
      <c r="G191" s="67"/>
      <c r="H191" s="67"/>
      <c r="I191" s="68"/>
    </row>
    <row r="192" spans="1:9" ht="15.5" x14ac:dyDescent="0.25">
      <c r="A192" s="67"/>
      <c r="B192" s="67"/>
      <c r="C192" s="67"/>
      <c r="D192" s="67"/>
      <c r="E192" s="67"/>
      <c r="F192" s="67"/>
      <c r="G192" s="67"/>
      <c r="H192" s="67"/>
      <c r="I192" s="68"/>
    </row>
    <row r="193" spans="1:9" ht="15.5" x14ac:dyDescent="0.25">
      <c r="A193" s="67"/>
      <c r="B193" s="67"/>
      <c r="C193" s="67"/>
      <c r="D193" s="67"/>
      <c r="E193" s="67"/>
      <c r="F193" s="67"/>
      <c r="G193" s="67"/>
      <c r="H193" s="67"/>
      <c r="I193" s="68"/>
    </row>
    <row r="194" spans="1:9" ht="15.5" x14ac:dyDescent="0.25">
      <c r="A194" s="67"/>
      <c r="B194" s="67"/>
      <c r="C194" s="67"/>
      <c r="D194" s="67"/>
      <c r="E194" s="67"/>
      <c r="F194" s="67"/>
      <c r="G194" s="67"/>
      <c r="H194" s="67"/>
      <c r="I194" s="68"/>
    </row>
    <row r="195" spans="1:9" ht="15.5" x14ac:dyDescent="0.25">
      <c r="A195" s="67"/>
      <c r="B195" s="67"/>
      <c r="C195" s="67"/>
      <c r="D195" s="67"/>
      <c r="E195" s="67"/>
      <c r="F195" s="67"/>
      <c r="G195" s="67"/>
      <c r="H195" s="67"/>
      <c r="I195" s="68"/>
    </row>
    <row r="196" spans="1:9" ht="15.5" x14ac:dyDescent="0.25">
      <c r="A196" s="67"/>
      <c r="B196" s="67"/>
      <c r="C196" s="67"/>
      <c r="D196" s="67"/>
      <c r="E196" s="67"/>
      <c r="F196" s="67"/>
      <c r="G196" s="67"/>
      <c r="H196" s="67"/>
      <c r="I196" s="68"/>
    </row>
    <row r="197" spans="1:9" ht="15.5" x14ac:dyDescent="0.25">
      <c r="A197" s="67"/>
      <c r="B197" s="67"/>
      <c r="C197" s="67"/>
      <c r="D197" s="67"/>
      <c r="E197" s="67"/>
      <c r="F197" s="67"/>
      <c r="G197" s="67"/>
      <c r="H197" s="67"/>
      <c r="I197" s="68"/>
    </row>
    <row r="198" spans="1:9" ht="15.5" x14ac:dyDescent="0.25">
      <c r="A198" s="67"/>
      <c r="B198" s="67"/>
      <c r="C198" s="67"/>
      <c r="D198" s="67"/>
      <c r="E198" s="67"/>
      <c r="F198" s="67"/>
      <c r="G198" s="67"/>
      <c r="H198" s="67"/>
      <c r="I198" s="68"/>
    </row>
    <row r="199" spans="1:9" ht="15.5" x14ac:dyDescent="0.25">
      <c r="A199" s="67"/>
      <c r="B199" s="67"/>
      <c r="C199" s="67"/>
      <c r="D199" s="67"/>
      <c r="E199" s="67"/>
      <c r="F199" s="67"/>
      <c r="G199" s="67"/>
      <c r="H199" s="67"/>
      <c r="I199" s="68"/>
    </row>
    <row r="200" spans="1:9" ht="15.5" x14ac:dyDescent="0.25">
      <c r="A200" s="67"/>
      <c r="B200" s="67"/>
      <c r="C200" s="67"/>
      <c r="D200" s="67"/>
      <c r="E200" s="67"/>
      <c r="F200" s="67"/>
      <c r="G200" s="67"/>
      <c r="H200" s="67"/>
      <c r="I200" s="68"/>
    </row>
    <row r="201" spans="1:9" ht="15.5" x14ac:dyDescent="0.25">
      <c r="A201" s="67"/>
      <c r="B201" s="67"/>
      <c r="C201" s="67"/>
      <c r="D201" s="67"/>
      <c r="E201" s="67"/>
      <c r="F201" s="67"/>
      <c r="G201" s="67"/>
      <c r="H201" s="67"/>
      <c r="I201" s="68"/>
    </row>
    <row r="202" spans="1:9" ht="15.5" x14ac:dyDescent="0.25">
      <c r="A202" s="67"/>
      <c r="B202" s="67"/>
      <c r="C202" s="67"/>
      <c r="D202" s="67"/>
      <c r="E202" s="67"/>
      <c r="F202" s="67"/>
      <c r="G202" s="67"/>
      <c r="H202" s="67"/>
      <c r="I202" s="68"/>
    </row>
    <row r="203" spans="1:9" ht="15.5" x14ac:dyDescent="0.25">
      <c r="A203" s="67"/>
      <c r="B203" s="67"/>
      <c r="C203" s="67"/>
      <c r="D203" s="67"/>
      <c r="E203" s="67"/>
      <c r="F203" s="67"/>
      <c r="G203" s="67"/>
      <c r="H203" s="67"/>
      <c r="I203" s="68"/>
    </row>
    <row r="204" spans="1:9" ht="15.5" x14ac:dyDescent="0.25">
      <c r="A204" s="67"/>
      <c r="B204" s="67"/>
      <c r="C204" s="67"/>
      <c r="D204" s="67"/>
      <c r="E204" s="67"/>
      <c r="F204" s="67"/>
      <c r="G204" s="67"/>
      <c r="H204" s="67"/>
      <c r="I204" s="68"/>
    </row>
    <row r="205" spans="1:9" ht="15.5" x14ac:dyDescent="0.25">
      <c r="A205" s="67"/>
      <c r="B205" s="67"/>
      <c r="C205" s="67"/>
      <c r="D205" s="67"/>
      <c r="E205" s="67"/>
      <c r="F205" s="67"/>
      <c r="G205" s="67"/>
      <c r="H205" s="67"/>
      <c r="I205" s="68"/>
    </row>
    <row r="206" spans="1:9" ht="15.5" x14ac:dyDescent="0.25">
      <c r="A206" s="67"/>
      <c r="B206" s="67"/>
      <c r="C206" s="67"/>
      <c r="D206" s="67"/>
      <c r="E206" s="67"/>
      <c r="F206" s="67"/>
      <c r="G206" s="67"/>
      <c r="H206" s="67"/>
      <c r="I206" s="68"/>
    </row>
    <row r="207" spans="1:9" ht="15.5" x14ac:dyDescent="0.25">
      <c r="A207" s="67"/>
      <c r="B207" s="67"/>
      <c r="C207" s="67"/>
      <c r="D207" s="67"/>
      <c r="E207" s="67"/>
      <c r="F207" s="67"/>
      <c r="G207" s="67"/>
      <c r="H207" s="67"/>
      <c r="I207" s="68"/>
    </row>
    <row r="208" spans="1:9" ht="15.5" x14ac:dyDescent="0.25">
      <c r="A208" s="67"/>
      <c r="B208" s="67"/>
      <c r="C208" s="67"/>
      <c r="D208" s="67"/>
      <c r="E208" s="67"/>
      <c r="F208" s="67"/>
      <c r="G208" s="67"/>
      <c r="H208" s="67"/>
      <c r="I208" s="68"/>
    </row>
    <row r="209" spans="1:9" ht="15.5" x14ac:dyDescent="0.25">
      <c r="A209" s="67"/>
      <c r="B209" s="67"/>
      <c r="C209" s="67"/>
      <c r="D209" s="67"/>
      <c r="E209" s="67"/>
      <c r="F209" s="67"/>
      <c r="G209" s="67"/>
      <c r="H209" s="67"/>
      <c r="I209" s="68"/>
    </row>
    <row r="210" spans="1:9" ht="15.5" x14ac:dyDescent="0.25">
      <c r="A210" s="67"/>
      <c r="B210" s="67"/>
      <c r="C210" s="67"/>
      <c r="D210" s="67"/>
      <c r="E210" s="67"/>
      <c r="F210" s="67"/>
      <c r="G210" s="67"/>
      <c r="H210" s="67"/>
      <c r="I210" s="68"/>
    </row>
    <row r="211" spans="1:9" ht="15.5" x14ac:dyDescent="0.25">
      <c r="A211" s="67"/>
      <c r="B211" s="67"/>
      <c r="C211" s="67"/>
      <c r="D211" s="67"/>
      <c r="E211" s="67"/>
      <c r="F211" s="67"/>
      <c r="G211" s="67"/>
      <c r="H211" s="67"/>
      <c r="I211" s="68"/>
    </row>
    <row r="212" spans="1:9" ht="15.5" x14ac:dyDescent="0.25">
      <c r="A212" s="67"/>
      <c r="B212" s="67"/>
      <c r="C212" s="67"/>
      <c r="D212" s="67"/>
      <c r="E212" s="67"/>
      <c r="F212" s="67"/>
      <c r="G212" s="67"/>
      <c r="H212" s="67"/>
      <c r="I212" s="68"/>
    </row>
    <row r="213" spans="1:9" ht="15.5" x14ac:dyDescent="0.25">
      <c r="A213" s="67"/>
      <c r="B213" s="67"/>
      <c r="C213" s="67"/>
      <c r="D213" s="67"/>
      <c r="E213" s="67"/>
      <c r="F213" s="67"/>
      <c r="G213" s="67"/>
      <c r="H213" s="67"/>
      <c r="I213" s="68"/>
    </row>
    <row r="214" spans="1:9" ht="15.5" x14ac:dyDescent="0.25">
      <c r="A214" s="67"/>
      <c r="B214" s="67"/>
      <c r="C214" s="67"/>
      <c r="D214" s="67"/>
      <c r="E214" s="67"/>
      <c r="F214" s="67"/>
      <c r="G214" s="67"/>
      <c r="H214" s="67"/>
      <c r="I214" s="68"/>
    </row>
    <row r="215" spans="1:9" ht="15.5" x14ac:dyDescent="0.25">
      <c r="A215" s="67"/>
      <c r="B215" s="67"/>
      <c r="C215" s="67"/>
      <c r="D215" s="67"/>
      <c r="E215" s="67"/>
      <c r="F215" s="67"/>
      <c r="G215" s="67"/>
      <c r="H215" s="67"/>
      <c r="I215" s="68"/>
    </row>
    <row r="216" spans="1:9" ht="15.5" x14ac:dyDescent="0.25">
      <c r="A216" s="67"/>
      <c r="B216" s="67"/>
      <c r="C216" s="67"/>
      <c r="D216" s="67"/>
      <c r="E216" s="67"/>
      <c r="F216" s="67"/>
      <c r="G216" s="67"/>
      <c r="H216" s="67"/>
      <c r="I216" s="68"/>
    </row>
    <row r="217" spans="1:9" ht="15.5" x14ac:dyDescent="0.25">
      <c r="A217" s="67"/>
      <c r="B217" s="67"/>
      <c r="C217" s="67"/>
      <c r="D217" s="67"/>
      <c r="E217" s="67"/>
      <c r="F217" s="67"/>
      <c r="G217" s="67"/>
      <c r="H217" s="67"/>
      <c r="I217" s="68"/>
    </row>
    <row r="218" spans="1:9" ht="15.5" x14ac:dyDescent="0.25">
      <c r="A218" s="67"/>
      <c r="B218" s="67"/>
      <c r="C218" s="67"/>
      <c r="D218" s="67"/>
      <c r="E218" s="67"/>
      <c r="F218" s="67"/>
      <c r="G218" s="67"/>
      <c r="H218" s="67"/>
      <c r="I218" s="68"/>
    </row>
    <row r="219" spans="1:9" ht="15.5" x14ac:dyDescent="0.25">
      <c r="A219" s="67"/>
      <c r="B219" s="67"/>
      <c r="C219" s="67"/>
      <c r="D219" s="67"/>
      <c r="E219" s="67"/>
      <c r="F219" s="67"/>
      <c r="G219" s="67"/>
      <c r="H219" s="67"/>
      <c r="I219" s="68"/>
    </row>
    <row r="220" spans="1:9" ht="15.5" x14ac:dyDescent="0.25">
      <c r="A220" s="67"/>
      <c r="B220" s="67"/>
      <c r="C220" s="67"/>
      <c r="D220" s="67"/>
      <c r="E220" s="67"/>
      <c r="F220" s="67"/>
      <c r="G220" s="67"/>
      <c r="H220" s="67"/>
      <c r="I220" s="68"/>
    </row>
    <row r="221" spans="1:9" ht="15.5" x14ac:dyDescent="0.25">
      <c r="A221" s="67"/>
      <c r="B221" s="67"/>
      <c r="C221" s="67"/>
      <c r="D221" s="67"/>
      <c r="E221" s="67"/>
      <c r="F221" s="67"/>
      <c r="G221" s="67"/>
      <c r="H221" s="67"/>
      <c r="I221" s="68"/>
    </row>
    <row r="222" spans="1:9" ht="15.5" x14ac:dyDescent="0.25">
      <c r="A222" s="67"/>
      <c r="B222" s="67"/>
      <c r="C222" s="67"/>
      <c r="D222" s="67"/>
      <c r="E222" s="67"/>
      <c r="F222" s="67"/>
      <c r="G222" s="67"/>
      <c r="H222" s="67"/>
      <c r="I222" s="68"/>
    </row>
    <row r="223" spans="1:9" ht="15.5" x14ac:dyDescent="0.25">
      <c r="A223" s="67"/>
      <c r="B223" s="67"/>
      <c r="C223" s="67"/>
      <c r="D223" s="67"/>
      <c r="E223" s="67"/>
      <c r="F223" s="67"/>
      <c r="G223" s="67"/>
      <c r="H223" s="67"/>
      <c r="I223" s="68"/>
    </row>
    <row r="224" spans="1:9" ht="15.5" x14ac:dyDescent="0.25">
      <c r="A224" s="67"/>
      <c r="B224" s="67"/>
      <c r="C224" s="67"/>
      <c r="D224" s="67"/>
      <c r="E224" s="67"/>
      <c r="F224" s="67"/>
      <c r="G224" s="67"/>
      <c r="H224" s="67"/>
      <c r="I224" s="68"/>
    </row>
    <row r="225" spans="1:9" ht="15.5" x14ac:dyDescent="0.25">
      <c r="A225" s="67"/>
      <c r="B225" s="67"/>
      <c r="C225" s="67"/>
      <c r="D225" s="67"/>
      <c r="E225" s="67"/>
      <c r="F225" s="67"/>
      <c r="G225" s="67"/>
      <c r="H225" s="67"/>
      <c r="I225" s="68"/>
    </row>
    <row r="226" spans="1:9" ht="15.5" x14ac:dyDescent="0.25">
      <c r="A226" s="67"/>
      <c r="B226" s="67"/>
      <c r="C226" s="67"/>
      <c r="D226" s="67"/>
      <c r="E226" s="67"/>
      <c r="F226" s="67"/>
      <c r="G226" s="67"/>
      <c r="H226" s="67"/>
      <c r="I226" s="68"/>
    </row>
    <row r="227" spans="1:9" ht="15.5" x14ac:dyDescent="0.25">
      <c r="A227" s="67"/>
      <c r="B227" s="67"/>
      <c r="C227" s="67"/>
      <c r="D227" s="67"/>
      <c r="E227" s="67"/>
      <c r="F227" s="67"/>
      <c r="G227" s="67"/>
      <c r="H227" s="67"/>
      <c r="I227" s="68"/>
    </row>
    <row r="228" spans="1:9" ht="15.5" x14ac:dyDescent="0.25">
      <c r="A228" s="67"/>
      <c r="B228" s="67"/>
      <c r="C228" s="67"/>
      <c r="D228" s="67"/>
      <c r="E228" s="67"/>
      <c r="F228" s="67"/>
      <c r="G228" s="67"/>
      <c r="H228" s="67"/>
      <c r="I228" s="68"/>
    </row>
    <row r="229" spans="1:9" ht="15.5" x14ac:dyDescent="0.25">
      <c r="A229" s="67"/>
      <c r="B229" s="67"/>
      <c r="C229" s="67"/>
      <c r="D229" s="67"/>
      <c r="E229" s="67"/>
      <c r="F229" s="67"/>
      <c r="G229" s="67"/>
      <c r="H229" s="67"/>
      <c r="I229" s="68"/>
    </row>
    <row r="230" spans="1:9" ht="15.5" x14ac:dyDescent="0.25">
      <c r="A230" s="67"/>
      <c r="B230" s="67"/>
      <c r="C230" s="67"/>
      <c r="D230" s="67"/>
      <c r="E230" s="67"/>
      <c r="F230" s="67"/>
      <c r="G230" s="67"/>
      <c r="H230" s="67"/>
      <c r="I230" s="68"/>
    </row>
    <row r="231" spans="1:9" ht="15.5" x14ac:dyDescent="0.25">
      <c r="A231" s="67"/>
      <c r="B231" s="67"/>
      <c r="C231" s="67"/>
      <c r="D231" s="67"/>
      <c r="E231" s="67"/>
      <c r="F231" s="67"/>
      <c r="G231" s="67"/>
      <c r="H231" s="67"/>
      <c r="I231" s="68"/>
    </row>
    <row r="232" spans="1:9" ht="15.5" x14ac:dyDescent="0.25">
      <c r="A232" s="67"/>
      <c r="B232" s="67"/>
      <c r="C232" s="67"/>
      <c r="D232" s="67"/>
      <c r="E232" s="67"/>
      <c r="F232" s="67"/>
      <c r="G232" s="67"/>
      <c r="H232" s="67"/>
      <c r="I232" s="68"/>
    </row>
    <row r="233" spans="1:9" ht="15.5" x14ac:dyDescent="0.25">
      <c r="A233" s="67"/>
      <c r="B233" s="67"/>
      <c r="C233" s="67"/>
      <c r="D233" s="67"/>
      <c r="E233" s="67"/>
      <c r="F233" s="67"/>
      <c r="G233" s="67"/>
      <c r="H233" s="67"/>
      <c r="I233" s="68"/>
    </row>
    <row r="234" spans="1:9" ht="15.5" x14ac:dyDescent="0.25">
      <c r="A234" s="67"/>
      <c r="B234" s="67"/>
      <c r="C234" s="67"/>
      <c r="D234" s="67"/>
      <c r="E234" s="67"/>
      <c r="F234" s="67"/>
      <c r="G234" s="67"/>
      <c r="H234" s="67"/>
      <c r="I234" s="68"/>
    </row>
    <row r="235" spans="1:9" ht="15.5" x14ac:dyDescent="0.25">
      <c r="A235" s="67"/>
      <c r="B235" s="67"/>
      <c r="C235" s="67"/>
      <c r="D235" s="67"/>
      <c r="E235" s="67"/>
      <c r="F235" s="67"/>
      <c r="G235" s="67"/>
      <c r="H235" s="67"/>
      <c r="I235" s="68"/>
    </row>
    <row r="236" spans="1:9" ht="15.5" x14ac:dyDescent="0.25">
      <c r="A236" s="67"/>
      <c r="B236" s="67"/>
      <c r="C236" s="67"/>
      <c r="D236" s="67"/>
      <c r="E236" s="67"/>
      <c r="F236" s="67"/>
      <c r="G236" s="67"/>
      <c r="H236" s="67"/>
      <c r="I236" s="68"/>
    </row>
    <row r="237" spans="1:9" ht="15.5" x14ac:dyDescent="0.25">
      <c r="A237" s="67"/>
      <c r="B237" s="67"/>
      <c r="C237" s="67"/>
      <c r="D237" s="67"/>
      <c r="E237" s="67"/>
      <c r="F237" s="67"/>
      <c r="G237" s="67"/>
      <c r="H237" s="67"/>
      <c r="I237" s="68"/>
    </row>
    <row r="238" spans="1:9" ht="15.5" x14ac:dyDescent="0.25">
      <c r="A238" s="67"/>
      <c r="B238" s="67"/>
      <c r="C238" s="67"/>
      <c r="D238" s="67"/>
      <c r="E238" s="67"/>
      <c r="F238" s="67"/>
      <c r="G238" s="67"/>
      <c r="H238" s="67"/>
      <c r="I238" s="68"/>
    </row>
    <row r="239" spans="1:9" ht="15.5" x14ac:dyDescent="0.25">
      <c r="A239" s="67"/>
      <c r="B239" s="67"/>
      <c r="C239" s="67"/>
      <c r="D239" s="67"/>
      <c r="E239" s="67"/>
      <c r="F239" s="67"/>
      <c r="G239" s="67"/>
      <c r="H239" s="67"/>
      <c r="I239" s="68"/>
    </row>
    <row r="240" spans="1:9" ht="15.5" x14ac:dyDescent="0.25">
      <c r="A240" s="67"/>
      <c r="B240" s="67"/>
      <c r="C240" s="67"/>
      <c r="D240" s="67"/>
      <c r="E240" s="67"/>
      <c r="F240" s="67"/>
      <c r="G240" s="67"/>
      <c r="H240" s="67"/>
      <c r="I240" s="68"/>
    </row>
    <row r="241" spans="1:9" ht="15.5" x14ac:dyDescent="0.25">
      <c r="A241" s="67"/>
      <c r="B241" s="67"/>
      <c r="C241" s="67"/>
      <c r="D241" s="67"/>
      <c r="E241" s="67"/>
      <c r="F241" s="67"/>
      <c r="G241" s="67"/>
      <c r="H241" s="67"/>
      <c r="I241" s="68"/>
    </row>
    <row r="242" spans="1:9" ht="15.5" x14ac:dyDescent="0.25">
      <c r="A242" s="67"/>
      <c r="B242" s="67"/>
      <c r="C242" s="67"/>
      <c r="D242" s="67"/>
      <c r="E242" s="67"/>
      <c r="F242" s="67"/>
      <c r="G242" s="67"/>
      <c r="H242" s="67"/>
      <c r="I242" s="68"/>
    </row>
    <row r="243" spans="1:9" ht="15.5" x14ac:dyDescent="0.25">
      <c r="A243" s="67"/>
      <c r="B243" s="67"/>
      <c r="C243" s="67"/>
      <c r="D243" s="67"/>
      <c r="E243" s="67"/>
      <c r="F243" s="67"/>
      <c r="G243" s="67"/>
      <c r="H243" s="67"/>
      <c r="I243" s="68"/>
    </row>
    <row r="244" spans="1:9" ht="15.5" x14ac:dyDescent="0.25">
      <c r="A244" s="67"/>
      <c r="B244" s="67"/>
      <c r="C244" s="67"/>
      <c r="D244" s="67"/>
      <c r="E244" s="67"/>
      <c r="F244" s="67"/>
      <c r="G244" s="67"/>
      <c r="H244" s="67"/>
      <c r="I244" s="68"/>
    </row>
    <row r="245" spans="1:9" ht="15.5" x14ac:dyDescent="0.25">
      <c r="A245" s="67"/>
      <c r="B245" s="67"/>
      <c r="C245" s="67"/>
      <c r="D245" s="67"/>
      <c r="E245" s="67"/>
      <c r="F245" s="67"/>
      <c r="G245" s="67"/>
      <c r="H245" s="67"/>
      <c r="I245" s="68"/>
    </row>
    <row r="246" spans="1:9" ht="15.5" x14ac:dyDescent="0.25">
      <c r="A246" s="67"/>
      <c r="B246" s="67"/>
      <c r="C246" s="67"/>
      <c r="D246" s="67"/>
      <c r="E246" s="67"/>
      <c r="F246" s="67"/>
      <c r="G246" s="67"/>
      <c r="H246" s="67"/>
      <c r="I246" s="68"/>
    </row>
    <row r="247" spans="1:9" ht="15.5" x14ac:dyDescent="0.25">
      <c r="A247" s="67"/>
      <c r="B247" s="67"/>
      <c r="C247" s="67"/>
      <c r="D247" s="67"/>
      <c r="E247" s="67"/>
      <c r="F247" s="67"/>
      <c r="G247" s="67"/>
      <c r="H247" s="67"/>
      <c r="I247" s="68"/>
    </row>
    <row r="248" spans="1:9" ht="15.5" x14ac:dyDescent="0.25">
      <c r="A248" s="67"/>
      <c r="B248" s="67"/>
      <c r="C248" s="67"/>
      <c r="D248" s="67"/>
      <c r="E248" s="67"/>
      <c r="F248" s="67"/>
      <c r="G248" s="67"/>
      <c r="H248" s="67"/>
      <c r="I248" s="68"/>
    </row>
    <row r="249" spans="1:9" ht="15.5" x14ac:dyDescent="0.25">
      <c r="A249" s="67"/>
      <c r="B249" s="67"/>
      <c r="C249" s="67"/>
      <c r="D249" s="67"/>
      <c r="E249" s="67"/>
      <c r="F249" s="67"/>
      <c r="G249" s="67"/>
      <c r="H249" s="67"/>
      <c r="I249" s="68"/>
    </row>
    <row r="250" spans="1:9" ht="15.5" x14ac:dyDescent="0.25">
      <c r="A250" s="67"/>
      <c r="B250" s="67"/>
      <c r="C250" s="67"/>
      <c r="D250" s="67"/>
      <c r="E250" s="67"/>
      <c r="F250" s="67"/>
      <c r="G250" s="67"/>
      <c r="H250" s="67"/>
      <c r="I250" s="68"/>
    </row>
    <row r="251" spans="1:9" ht="15.5" x14ac:dyDescent="0.25">
      <c r="A251" s="67"/>
      <c r="B251" s="67"/>
      <c r="C251" s="67"/>
      <c r="D251" s="67"/>
      <c r="E251" s="67"/>
      <c r="F251" s="67"/>
      <c r="G251" s="67"/>
      <c r="H251" s="67"/>
      <c r="I251" s="68"/>
    </row>
    <row r="252" spans="1:9" ht="15.5" x14ac:dyDescent="0.25">
      <c r="A252" s="67"/>
      <c r="B252" s="67"/>
      <c r="C252" s="67"/>
      <c r="D252" s="67"/>
      <c r="E252" s="67"/>
      <c r="F252" s="67"/>
      <c r="G252" s="67"/>
      <c r="H252" s="67"/>
      <c r="I252" s="68"/>
    </row>
    <row r="253" spans="1:9" ht="15.5" x14ac:dyDescent="0.25">
      <c r="A253" s="67"/>
      <c r="B253" s="67"/>
      <c r="C253" s="67"/>
      <c r="D253" s="67"/>
      <c r="E253" s="67"/>
      <c r="F253" s="67"/>
      <c r="G253" s="67"/>
      <c r="H253" s="67"/>
      <c r="I253" s="68"/>
    </row>
    <row r="254" spans="1:9" ht="15.5" x14ac:dyDescent="0.25">
      <c r="A254" s="67"/>
      <c r="B254" s="67"/>
      <c r="C254" s="67"/>
      <c r="D254" s="67"/>
      <c r="E254" s="67"/>
      <c r="F254" s="67"/>
      <c r="G254" s="67"/>
      <c r="H254" s="67"/>
      <c r="I254" s="68"/>
    </row>
    <row r="255" spans="1:9" ht="15.5" x14ac:dyDescent="0.25">
      <c r="A255" s="67"/>
      <c r="B255" s="67"/>
      <c r="C255" s="67"/>
      <c r="D255" s="67"/>
      <c r="E255" s="67"/>
      <c r="F255" s="67"/>
      <c r="G255" s="67"/>
      <c r="H255" s="67"/>
      <c r="I255" s="68"/>
    </row>
    <row r="256" spans="1:9" ht="15.5" x14ac:dyDescent="0.25">
      <c r="A256" s="67"/>
      <c r="B256" s="67"/>
      <c r="C256" s="67"/>
      <c r="D256" s="67"/>
      <c r="E256" s="67"/>
      <c r="F256" s="67"/>
      <c r="G256" s="67"/>
      <c r="H256" s="67"/>
      <c r="I256" s="68"/>
    </row>
    <row r="257" spans="1:9" ht="15.5" x14ac:dyDescent="0.25">
      <c r="A257" s="67"/>
      <c r="B257" s="67"/>
      <c r="C257" s="67"/>
      <c r="D257" s="67"/>
      <c r="E257" s="67"/>
      <c r="F257" s="67"/>
      <c r="G257" s="67"/>
      <c r="H257" s="67"/>
      <c r="I257" s="68"/>
    </row>
    <row r="258" spans="1:9" ht="15.5" x14ac:dyDescent="0.25">
      <c r="A258" s="67"/>
      <c r="B258" s="67"/>
      <c r="C258" s="67"/>
      <c r="D258" s="67"/>
      <c r="E258" s="67"/>
      <c r="F258" s="67"/>
      <c r="G258" s="67"/>
      <c r="H258" s="67"/>
      <c r="I258" s="68"/>
    </row>
    <row r="259" spans="1:9" ht="15.5" x14ac:dyDescent="0.25">
      <c r="A259" s="67"/>
      <c r="B259" s="67"/>
      <c r="C259" s="67"/>
      <c r="D259" s="67"/>
      <c r="E259" s="67"/>
      <c r="F259" s="67"/>
      <c r="G259" s="67"/>
      <c r="H259" s="67"/>
      <c r="I259" s="68"/>
    </row>
    <row r="260" spans="1:9" ht="15.5" x14ac:dyDescent="0.25">
      <c r="A260" s="67"/>
      <c r="B260" s="67"/>
      <c r="C260" s="67"/>
      <c r="D260" s="67"/>
      <c r="E260" s="67"/>
      <c r="F260" s="67"/>
      <c r="G260" s="67"/>
      <c r="H260" s="67"/>
      <c r="I260" s="68"/>
    </row>
    <row r="261" spans="1:9" ht="15.5" x14ac:dyDescent="0.25">
      <c r="A261" s="67"/>
      <c r="B261" s="67"/>
      <c r="C261" s="67"/>
      <c r="D261" s="67"/>
      <c r="E261" s="67"/>
      <c r="F261" s="67"/>
      <c r="G261" s="67"/>
      <c r="H261" s="67"/>
      <c r="I261" s="68"/>
    </row>
    <row r="262" spans="1:9" ht="15.5" x14ac:dyDescent="0.25">
      <c r="A262" s="67"/>
      <c r="B262" s="67"/>
      <c r="C262" s="67"/>
      <c r="D262" s="67"/>
      <c r="E262" s="67"/>
      <c r="F262" s="67"/>
      <c r="G262" s="67"/>
      <c r="H262" s="67"/>
      <c r="I262" s="68"/>
    </row>
    <row r="263" spans="1:9" ht="15.5" x14ac:dyDescent="0.25">
      <c r="A263" s="67"/>
      <c r="B263" s="67"/>
      <c r="C263" s="67"/>
      <c r="D263" s="67"/>
      <c r="E263" s="67"/>
      <c r="F263" s="67"/>
      <c r="G263" s="67"/>
      <c r="H263" s="67"/>
      <c r="I263" s="68"/>
    </row>
    <row r="264" spans="1:9" ht="15.5" x14ac:dyDescent="0.25">
      <c r="A264" s="67"/>
      <c r="B264" s="67"/>
      <c r="C264" s="67"/>
      <c r="D264" s="67"/>
      <c r="E264" s="67"/>
      <c r="F264" s="67"/>
      <c r="G264" s="67"/>
      <c r="H264" s="67"/>
      <c r="I264" s="68"/>
    </row>
    <row r="265" spans="1:9" ht="15.5" x14ac:dyDescent="0.25">
      <c r="A265" s="67"/>
      <c r="B265" s="67"/>
      <c r="C265" s="67"/>
      <c r="D265" s="67"/>
      <c r="E265" s="67"/>
      <c r="F265" s="67"/>
      <c r="G265" s="67"/>
      <c r="H265" s="67"/>
      <c r="I265" s="68"/>
    </row>
    <row r="266" spans="1:9" ht="15.5" x14ac:dyDescent="0.25">
      <c r="A266" s="67"/>
      <c r="B266" s="67"/>
      <c r="C266" s="67"/>
      <c r="D266" s="67"/>
      <c r="E266" s="67"/>
      <c r="F266" s="67"/>
      <c r="G266" s="67"/>
      <c r="H266" s="67"/>
      <c r="I266" s="68"/>
    </row>
    <row r="267" spans="1:9" ht="15.5" x14ac:dyDescent="0.25">
      <c r="A267" s="67"/>
      <c r="B267" s="67"/>
      <c r="C267" s="67"/>
      <c r="D267" s="67"/>
      <c r="E267" s="67"/>
      <c r="F267" s="67"/>
      <c r="G267" s="67"/>
      <c r="H267" s="67"/>
      <c r="I267" s="68"/>
    </row>
    <row r="268" spans="1:9" ht="15.5" x14ac:dyDescent="0.25">
      <c r="A268" s="67"/>
      <c r="B268" s="67"/>
      <c r="C268" s="67"/>
      <c r="D268" s="67"/>
      <c r="E268" s="67"/>
      <c r="F268" s="67"/>
      <c r="G268" s="67"/>
      <c r="H268" s="67"/>
      <c r="I268" s="68"/>
    </row>
    <row r="269" spans="1:9" ht="15.5" x14ac:dyDescent="0.25">
      <c r="A269" s="67"/>
      <c r="B269" s="67"/>
      <c r="C269" s="67"/>
      <c r="D269" s="67"/>
      <c r="E269" s="67"/>
      <c r="F269" s="67"/>
      <c r="G269" s="67"/>
      <c r="H269" s="67"/>
      <c r="I269" s="68"/>
    </row>
    <row r="270" spans="1:9" ht="15.5" x14ac:dyDescent="0.25">
      <c r="A270" s="67"/>
      <c r="B270" s="67"/>
      <c r="C270" s="67"/>
      <c r="D270" s="67"/>
      <c r="E270" s="67"/>
      <c r="F270" s="67"/>
      <c r="G270" s="67"/>
      <c r="H270" s="67"/>
      <c r="I270" s="68"/>
    </row>
    <row r="271" spans="1:9" ht="15.5" x14ac:dyDescent="0.25">
      <c r="A271" s="67"/>
      <c r="B271" s="67"/>
      <c r="C271" s="67"/>
      <c r="D271" s="67"/>
      <c r="E271" s="67"/>
      <c r="F271" s="67"/>
      <c r="G271" s="67"/>
      <c r="H271" s="67"/>
      <c r="I271" s="68"/>
    </row>
    <row r="272" spans="1:9" ht="15.5" x14ac:dyDescent="0.25">
      <c r="A272" s="67"/>
      <c r="B272" s="67"/>
      <c r="C272" s="67"/>
      <c r="D272" s="67"/>
      <c r="E272" s="67"/>
      <c r="F272" s="67"/>
      <c r="G272" s="67"/>
      <c r="H272" s="67"/>
      <c r="I272" s="68"/>
    </row>
    <row r="273" spans="1:9" ht="15.5" x14ac:dyDescent="0.25">
      <c r="A273" s="67"/>
      <c r="B273" s="67"/>
      <c r="C273" s="67"/>
      <c r="D273" s="67"/>
      <c r="E273" s="67"/>
      <c r="F273" s="67"/>
      <c r="G273" s="67"/>
      <c r="H273" s="67"/>
      <c r="I273" s="68"/>
    </row>
    <row r="274" spans="1:9" ht="15.5" x14ac:dyDescent="0.25">
      <c r="A274" s="67"/>
      <c r="B274" s="67"/>
      <c r="C274" s="67"/>
      <c r="D274" s="67"/>
      <c r="E274" s="67"/>
      <c r="F274" s="67"/>
      <c r="G274" s="67"/>
      <c r="H274" s="67"/>
      <c r="I274" s="68"/>
    </row>
    <row r="275" spans="1:9" ht="15.5" x14ac:dyDescent="0.25">
      <c r="A275" s="67"/>
      <c r="B275" s="67"/>
      <c r="C275" s="67"/>
      <c r="D275" s="67"/>
      <c r="E275" s="67"/>
      <c r="F275" s="67"/>
      <c r="G275" s="67"/>
      <c r="H275" s="67"/>
      <c r="I275" s="68"/>
    </row>
    <row r="276" spans="1:9" ht="15.5" x14ac:dyDescent="0.25">
      <c r="A276" s="67"/>
      <c r="B276" s="67"/>
      <c r="C276" s="67"/>
      <c r="D276" s="67"/>
      <c r="E276" s="67"/>
      <c r="F276" s="67"/>
      <c r="G276" s="67"/>
      <c r="H276" s="67"/>
      <c r="I276" s="68"/>
    </row>
    <row r="277" spans="1:9" ht="15.5" x14ac:dyDescent="0.25">
      <c r="A277" s="67"/>
      <c r="B277" s="67"/>
      <c r="C277" s="67"/>
      <c r="D277" s="67"/>
      <c r="E277" s="67"/>
      <c r="F277" s="67"/>
      <c r="G277" s="67"/>
      <c r="H277" s="67"/>
      <c r="I277" s="68"/>
    </row>
    <row r="278" spans="1:9" ht="15.5" x14ac:dyDescent="0.25">
      <c r="A278" s="67"/>
      <c r="B278" s="67"/>
      <c r="C278" s="67"/>
      <c r="D278" s="67"/>
      <c r="E278" s="67"/>
      <c r="F278" s="67"/>
      <c r="G278" s="67"/>
      <c r="H278" s="67"/>
      <c r="I278" s="68"/>
    </row>
    <row r="279" spans="1:9" ht="15.5" x14ac:dyDescent="0.25">
      <c r="A279" s="67"/>
      <c r="B279" s="67"/>
      <c r="C279" s="67"/>
      <c r="D279" s="67"/>
      <c r="E279" s="67"/>
      <c r="F279" s="67"/>
      <c r="G279" s="67"/>
      <c r="H279" s="67"/>
      <c r="I279" s="68"/>
    </row>
    <row r="280" spans="1:9" ht="15.5" x14ac:dyDescent="0.25">
      <c r="A280" s="67"/>
      <c r="B280" s="67"/>
      <c r="C280" s="67"/>
      <c r="D280" s="67"/>
      <c r="E280" s="67"/>
      <c r="F280" s="67"/>
      <c r="G280" s="67"/>
      <c r="H280" s="67"/>
      <c r="I280" s="68"/>
    </row>
    <row r="281" spans="1:9" ht="15.5" x14ac:dyDescent="0.25">
      <c r="A281" s="67"/>
      <c r="B281" s="67"/>
      <c r="C281" s="67"/>
      <c r="D281" s="67"/>
      <c r="E281" s="67"/>
      <c r="F281" s="67"/>
      <c r="G281" s="67"/>
      <c r="H281" s="67"/>
      <c r="I281" s="68"/>
    </row>
    <row r="282" spans="1:9" ht="15.5" x14ac:dyDescent="0.25">
      <c r="A282" s="67"/>
      <c r="B282" s="67"/>
      <c r="C282" s="67"/>
      <c r="D282" s="67"/>
      <c r="E282" s="67"/>
      <c r="F282" s="67"/>
      <c r="G282" s="67"/>
      <c r="H282" s="67"/>
      <c r="I282" s="68"/>
    </row>
    <row r="283" spans="1:9" ht="15.5" x14ac:dyDescent="0.25">
      <c r="A283" s="67"/>
      <c r="B283" s="67"/>
      <c r="C283" s="67"/>
      <c r="D283" s="67"/>
      <c r="E283" s="67"/>
      <c r="F283" s="67"/>
      <c r="G283" s="67"/>
      <c r="H283" s="67"/>
      <c r="I283" s="68"/>
    </row>
    <row r="284" spans="1:9" ht="15.5" x14ac:dyDescent="0.25">
      <c r="A284" s="67"/>
      <c r="B284" s="67"/>
      <c r="C284" s="67"/>
      <c r="D284" s="67"/>
      <c r="E284" s="67"/>
      <c r="F284" s="67"/>
      <c r="G284" s="67"/>
      <c r="H284" s="67"/>
      <c r="I284" s="68"/>
    </row>
    <row r="285" spans="1:9" ht="15.5" x14ac:dyDescent="0.25">
      <c r="A285" s="67"/>
      <c r="B285" s="67"/>
      <c r="C285" s="67"/>
      <c r="D285" s="67"/>
      <c r="E285" s="67"/>
      <c r="F285" s="67"/>
      <c r="G285" s="67"/>
      <c r="H285" s="67"/>
      <c r="I285" s="68"/>
    </row>
    <row r="286" spans="1:9" ht="15.5" x14ac:dyDescent="0.25">
      <c r="A286" s="67"/>
      <c r="B286" s="67"/>
      <c r="C286" s="67"/>
      <c r="D286" s="67"/>
      <c r="E286" s="67"/>
      <c r="F286" s="67"/>
      <c r="G286" s="67"/>
      <c r="H286" s="67"/>
      <c r="I286" s="68"/>
    </row>
    <row r="287" spans="1:9" ht="15.5" x14ac:dyDescent="0.25">
      <c r="A287" s="67"/>
      <c r="B287" s="67"/>
      <c r="C287" s="67"/>
      <c r="D287" s="67"/>
      <c r="E287" s="67"/>
      <c r="F287" s="67"/>
      <c r="G287" s="67"/>
      <c r="H287" s="67"/>
      <c r="I287" s="68"/>
    </row>
    <row r="288" spans="1:9" ht="15.5" x14ac:dyDescent="0.25">
      <c r="A288" s="67"/>
      <c r="B288" s="67"/>
      <c r="C288" s="67"/>
      <c r="D288" s="67"/>
      <c r="E288" s="67"/>
      <c r="F288" s="67"/>
      <c r="G288" s="67"/>
      <c r="H288" s="67"/>
      <c r="I288" s="68"/>
    </row>
    <row r="289" spans="1:9" ht="15.5" x14ac:dyDescent="0.25">
      <c r="A289" s="67"/>
      <c r="B289" s="67"/>
      <c r="C289" s="67"/>
      <c r="D289" s="67"/>
      <c r="E289" s="67"/>
      <c r="F289" s="67"/>
      <c r="G289" s="67"/>
      <c r="H289" s="67"/>
      <c r="I289" s="68"/>
    </row>
    <row r="290" spans="1:9" ht="15.5" x14ac:dyDescent="0.25">
      <c r="A290" s="67"/>
      <c r="B290" s="67"/>
      <c r="C290" s="67"/>
      <c r="D290" s="67"/>
      <c r="E290" s="67"/>
      <c r="F290" s="67"/>
      <c r="G290" s="67"/>
      <c r="H290" s="67"/>
      <c r="I290" s="68"/>
    </row>
    <row r="291" spans="1:9" ht="15.5" x14ac:dyDescent="0.25">
      <c r="A291" s="67"/>
      <c r="B291" s="67"/>
      <c r="C291" s="67"/>
      <c r="D291" s="67"/>
      <c r="E291" s="67"/>
      <c r="F291" s="67"/>
      <c r="G291" s="67"/>
      <c r="H291" s="67"/>
      <c r="I291" s="68"/>
    </row>
    <row r="292" spans="1:9" ht="15.5" x14ac:dyDescent="0.25">
      <c r="A292" s="67"/>
      <c r="B292" s="67"/>
      <c r="C292" s="67"/>
      <c r="D292" s="67"/>
      <c r="E292" s="67"/>
      <c r="F292" s="67"/>
      <c r="G292" s="67"/>
      <c r="H292" s="67"/>
      <c r="I292" s="68"/>
    </row>
    <row r="293" spans="1:9" ht="15.5" x14ac:dyDescent="0.25">
      <c r="A293" s="67"/>
      <c r="B293" s="67"/>
      <c r="C293" s="67"/>
      <c r="D293" s="67"/>
      <c r="E293" s="67"/>
      <c r="F293" s="67"/>
      <c r="G293" s="67"/>
      <c r="H293" s="67"/>
      <c r="I293" s="68"/>
    </row>
    <row r="294" spans="1:9" ht="15.5" x14ac:dyDescent="0.25">
      <c r="A294" s="67"/>
      <c r="B294" s="67"/>
      <c r="C294" s="67"/>
      <c r="D294" s="67"/>
      <c r="E294" s="67"/>
      <c r="F294" s="67"/>
      <c r="G294" s="67"/>
      <c r="H294" s="67"/>
      <c r="I294" s="68"/>
    </row>
    <row r="295" spans="1:9" ht="15.5" x14ac:dyDescent="0.25">
      <c r="A295" s="67"/>
      <c r="B295" s="67"/>
      <c r="C295" s="67"/>
      <c r="D295" s="67"/>
      <c r="E295" s="67"/>
      <c r="F295" s="67"/>
      <c r="G295" s="67"/>
      <c r="H295" s="67"/>
      <c r="I295" s="68"/>
    </row>
    <row r="296" spans="1:9" ht="15.5" x14ac:dyDescent="0.25">
      <c r="A296" s="67"/>
      <c r="B296" s="67"/>
      <c r="C296" s="67"/>
      <c r="D296" s="67"/>
      <c r="E296" s="67"/>
      <c r="F296" s="67"/>
      <c r="G296" s="67"/>
      <c r="H296" s="67"/>
      <c r="I296" s="68"/>
    </row>
    <row r="297" spans="1:9" ht="15.5" x14ac:dyDescent="0.25">
      <c r="A297" s="67"/>
      <c r="B297" s="67"/>
      <c r="C297" s="67"/>
      <c r="D297" s="67"/>
      <c r="E297" s="67"/>
      <c r="F297" s="67"/>
      <c r="G297" s="67"/>
      <c r="H297" s="67"/>
      <c r="I297" s="68"/>
    </row>
    <row r="298" spans="1:9" ht="15.5" x14ac:dyDescent="0.25">
      <c r="A298" s="67"/>
      <c r="B298" s="67"/>
      <c r="C298" s="67"/>
      <c r="D298" s="67"/>
      <c r="E298" s="67"/>
      <c r="F298" s="67"/>
      <c r="G298" s="67"/>
      <c r="H298" s="67"/>
      <c r="I298" s="68"/>
    </row>
    <row r="299" spans="1:9" ht="15.5" x14ac:dyDescent="0.25">
      <c r="A299" s="67"/>
      <c r="B299" s="67"/>
      <c r="C299" s="67"/>
      <c r="D299" s="67"/>
      <c r="E299" s="67"/>
      <c r="F299" s="67"/>
      <c r="G299" s="67"/>
      <c r="H299" s="67"/>
      <c r="I299" s="68"/>
    </row>
    <row r="300" spans="1:9" ht="15.5" x14ac:dyDescent="0.25">
      <c r="A300" s="67"/>
      <c r="B300" s="67"/>
      <c r="C300" s="67"/>
      <c r="D300" s="67"/>
      <c r="E300" s="67"/>
      <c r="F300" s="67"/>
      <c r="G300" s="67"/>
      <c r="H300" s="67"/>
      <c r="I300" s="68"/>
    </row>
    <row r="301" spans="1:9" ht="15.5" x14ac:dyDescent="0.25">
      <c r="A301" s="67"/>
      <c r="B301" s="67"/>
      <c r="C301" s="67"/>
      <c r="D301" s="67"/>
      <c r="E301" s="67"/>
      <c r="F301" s="67"/>
      <c r="G301" s="67"/>
      <c r="H301" s="67"/>
      <c r="I301" s="68"/>
    </row>
    <row r="302" spans="1:9" ht="15.5" x14ac:dyDescent="0.25">
      <c r="A302" s="67"/>
      <c r="B302" s="67"/>
      <c r="C302" s="67"/>
      <c r="D302" s="67"/>
      <c r="E302" s="67"/>
      <c r="F302" s="67"/>
      <c r="G302" s="67"/>
      <c r="H302" s="67"/>
      <c r="I302" s="68"/>
    </row>
    <row r="303" spans="1:9" ht="15.5" x14ac:dyDescent="0.25">
      <c r="A303" s="67"/>
      <c r="B303" s="67"/>
      <c r="C303" s="67"/>
      <c r="D303" s="67"/>
      <c r="E303" s="67"/>
      <c r="F303" s="67"/>
      <c r="G303" s="67"/>
      <c r="H303" s="67"/>
      <c r="I303" s="68"/>
    </row>
    <row r="304" spans="1:9" ht="15.5" x14ac:dyDescent="0.25">
      <c r="A304" s="67"/>
      <c r="B304" s="67"/>
      <c r="C304" s="67"/>
      <c r="D304" s="67"/>
      <c r="E304" s="67"/>
      <c r="F304" s="67"/>
      <c r="G304" s="67"/>
      <c r="H304" s="67"/>
      <c r="I304" s="68"/>
    </row>
    <row r="305" spans="1:9" ht="15.5" x14ac:dyDescent="0.25">
      <c r="A305" s="67"/>
      <c r="B305" s="67"/>
      <c r="C305" s="67"/>
      <c r="D305" s="67"/>
      <c r="E305" s="67"/>
      <c r="F305" s="67"/>
      <c r="G305" s="67"/>
      <c r="H305" s="67"/>
      <c r="I305" s="68"/>
    </row>
    <row r="306" spans="1:9" ht="15.5" x14ac:dyDescent="0.25">
      <c r="A306" s="67"/>
      <c r="B306" s="67"/>
      <c r="C306" s="67"/>
      <c r="D306" s="67"/>
      <c r="E306" s="67"/>
      <c r="F306" s="67"/>
      <c r="G306" s="67"/>
      <c r="H306" s="67"/>
      <c r="I306" s="68"/>
    </row>
    <row r="307" spans="1:9" ht="15.5" x14ac:dyDescent="0.25">
      <c r="A307" s="67"/>
      <c r="B307" s="67"/>
      <c r="C307" s="67"/>
      <c r="D307" s="67"/>
      <c r="E307" s="67"/>
      <c r="F307" s="67"/>
      <c r="G307" s="67"/>
      <c r="H307" s="67"/>
      <c r="I307" s="68"/>
    </row>
    <row r="308" spans="1:9" ht="15.5" x14ac:dyDescent="0.25">
      <c r="A308" s="67"/>
      <c r="B308" s="67"/>
      <c r="C308" s="67"/>
      <c r="D308" s="67"/>
      <c r="E308" s="67"/>
      <c r="F308" s="67"/>
      <c r="G308" s="67"/>
      <c r="H308" s="67"/>
      <c r="I308" s="68"/>
    </row>
    <row r="309" spans="1:9" ht="15.5" x14ac:dyDescent="0.25">
      <c r="A309" s="67"/>
      <c r="B309" s="67"/>
      <c r="C309" s="67"/>
      <c r="D309" s="67"/>
      <c r="E309" s="67"/>
      <c r="F309" s="67"/>
      <c r="G309" s="67"/>
      <c r="H309" s="67"/>
      <c r="I309" s="68"/>
    </row>
    <row r="310" spans="1:9" ht="15.5" x14ac:dyDescent="0.25">
      <c r="A310" s="67"/>
      <c r="B310" s="67"/>
      <c r="C310" s="67"/>
      <c r="D310" s="67"/>
      <c r="E310" s="67"/>
      <c r="F310" s="67"/>
      <c r="G310" s="67"/>
      <c r="H310" s="67"/>
      <c r="I310" s="68"/>
    </row>
    <row r="311" spans="1:9" ht="15.5" x14ac:dyDescent="0.25">
      <c r="A311" s="67"/>
      <c r="B311" s="67"/>
      <c r="C311" s="67"/>
      <c r="D311" s="67"/>
      <c r="E311" s="67"/>
      <c r="F311" s="67"/>
      <c r="G311" s="67"/>
      <c r="H311" s="67"/>
      <c r="I311" s="68"/>
    </row>
    <row r="312" spans="1:9" ht="15.5" x14ac:dyDescent="0.25">
      <c r="A312" s="67"/>
      <c r="B312" s="67"/>
      <c r="C312" s="67"/>
      <c r="D312" s="67"/>
      <c r="E312" s="67"/>
      <c r="F312" s="67"/>
      <c r="G312" s="67"/>
      <c r="H312" s="67"/>
      <c r="I312" s="68"/>
    </row>
    <row r="313" spans="1:9" ht="15.5" x14ac:dyDescent="0.25">
      <c r="A313" s="67"/>
      <c r="B313" s="67"/>
      <c r="C313" s="67"/>
      <c r="D313" s="67"/>
      <c r="E313" s="67"/>
      <c r="F313" s="67"/>
      <c r="G313" s="67"/>
      <c r="H313" s="67"/>
      <c r="I313" s="68"/>
    </row>
    <row r="314" spans="1:9" ht="15.5" x14ac:dyDescent="0.25">
      <c r="A314" s="67"/>
      <c r="B314" s="67"/>
      <c r="C314" s="67"/>
      <c r="D314" s="67"/>
      <c r="E314" s="67"/>
      <c r="F314" s="67"/>
      <c r="G314" s="67"/>
      <c r="H314" s="67"/>
      <c r="I314" s="68"/>
    </row>
    <row r="315" spans="1:9" ht="15.5" x14ac:dyDescent="0.25">
      <c r="A315" s="67"/>
      <c r="B315" s="67"/>
      <c r="C315" s="67"/>
      <c r="D315" s="67"/>
      <c r="E315" s="67"/>
      <c r="F315" s="67"/>
      <c r="G315" s="67"/>
      <c r="H315" s="67"/>
      <c r="I315" s="68"/>
    </row>
    <row r="316" spans="1:9" ht="15.5" x14ac:dyDescent="0.25">
      <c r="A316" s="67"/>
      <c r="B316" s="67"/>
      <c r="C316" s="67"/>
      <c r="D316" s="67"/>
      <c r="E316" s="67"/>
      <c r="F316" s="67"/>
      <c r="G316" s="67"/>
      <c r="H316" s="67"/>
      <c r="I316" s="68"/>
    </row>
    <row r="317" spans="1:9" ht="15.5" x14ac:dyDescent="0.25">
      <c r="A317" s="67"/>
      <c r="B317" s="67"/>
      <c r="C317" s="67"/>
      <c r="D317" s="67"/>
      <c r="E317" s="67"/>
      <c r="F317" s="67"/>
      <c r="G317" s="67"/>
      <c r="H317" s="67"/>
      <c r="I317" s="68"/>
    </row>
    <row r="318" spans="1:9" ht="15.5" x14ac:dyDescent="0.25">
      <c r="A318" s="67"/>
      <c r="B318" s="67"/>
      <c r="C318" s="67"/>
      <c r="D318" s="67"/>
      <c r="E318" s="67"/>
      <c r="F318" s="67"/>
      <c r="G318" s="67"/>
      <c r="H318" s="67"/>
      <c r="I318" s="68"/>
    </row>
    <row r="319" spans="1:9" ht="15.5" x14ac:dyDescent="0.25">
      <c r="A319" s="67"/>
      <c r="B319" s="67"/>
      <c r="C319" s="67"/>
      <c r="D319" s="67"/>
      <c r="E319" s="67"/>
      <c r="F319" s="67"/>
      <c r="G319" s="67"/>
      <c r="H319" s="67"/>
      <c r="I319" s="68"/>
    </row>
    <row r="320" spans="1:9" ht="15.5" x14ac:dyDescent="0.25">
      <c r="A320" s="67"/>
      <c r="B320" s="67"/>
      <c r="C320" s="67"/>
      <c r="D320" s="67"/>
      <c r="E320" s="67"/>
      <c r="F320" s="67"/>
      <c r="G320" s="67"/>
      <c r="H320" s="67"/>
      <c r="I320" s="68"/>
    </row>
    <row r="321" spans="1:9" ht="15.5" x14ac:dyDescent="0.25">
      <c r="A321" s="67"/>
      <c r="B321" s="67"/>
      <c r="C321" s="67"/>
      <c r="D321" s="67"/>
      <c r="E321" s="67"/>
      <c r="F321" s="67"/>
      <c r="G321" s="67"/>
      <c r="H321" s="67"/>
      <c r="I321" s="68"/>
    </row>
    <row r="322" spans="1:9" ht="15.5" x14ac:dyDescent="0.25">
      <c r="A322" s="67"/>
      <c r="B322" s="67"/>
      <c r="C322" s="67"/>
      <c r="D322" s="67"/>
      <c r="E322" s="67"/>
      <c r="F322" s="67"/>
      <c r="G322" s="67"/>
      <c r="H322" s="67"/>
      <c r="I322" s="68"/>
    </row>
    <row r="323" spans="1:9" ht="15.5" x14ac:dyDescent="0.25">
      <c r="A323" s="67"/>
      <c r="B323" s="67"/>
      <c r="C323" s="67"/>
      <c r="D323" s="67"/>
      <c r="E323" s="67"/>
      <c r="F323" s="67"/>
      <c r="G323" s="67"/>
      <c r="H323" s="67"/>
      <c r="I323" s="68"/>
    </row>
    <row r="324" spans="1:9" ht="15.5" x14ac:dyDescent="0.25">
      <c r="A324" s="67"/>
      <c r="B324" s="67"/>
      <c r="C324" s="67"/>
      <c r="D324" s="67"/>
      <c r="E324" s="67"/>
      <c r="F324" s="67"/>
      <c r="G324" s="67"/>
      <c r="H324" s="67"/>
      <c r="I324" s="68"/>
    </row>
    <row r="325" spans="1:9" ht="15.5" x14ac:dyDescent="0.25">
      <c r="A325" s="67"/>
      <c r="B325" s="67"/>
      <c r="C325" s="67"/>
      <c r="D325" s="67"/>
      <c r="E325" s="67"/>
      <c r="F325" s="67"/>
      <c r="G325" s="67"/>
      <c r="H325" s="67"/>
      <c r="I325" s="68"/>
    </row>
    <row r="326" spans="1:9" ht="15.5" x14ac:dyDescent="0.25">
      <c r="A326" s="67"/>
      <c r="B326" s="67"/>
      <c r="C326" s="67"/>
      <c r="D326" s="67"/>
      <c r="E326" s="67"/>
      <c r="F326" s="67"/>
      <c r="G326" s="67"/>
      <c r="H326" s="67"/>
      <c r="I326" s="68"/>
    </row>
    <row r="327" spans="1:9" ht="15.5" x14ac:dyDescent="0.25">
      <c r="A327" s="67"/>
      <c r="B327" s="67"/>
      <c r="C327" s="67"/>
      <c r="D327" s="67"/>
      <c r="E327" s="67"/>
      <c r="F327" s="67"/>
      <c r="G327" s="67"/>
      <c r="H327" s="67"/>
      <c r="I327" s="68"/>
    </row>
    <row r="328" spans="1:9" ht="15.5" x14ac:dyDescent="0.25">
      <c r="A328" s="67"/>
      <c r="B328" s="67"/>
      <c r="C328" s="67"/>
      <c r="D328" s="67"/>
      <c r="E328" s="67"/>
      <c r="F328" s="67"/>
      <c r="G328" s="67"/>
      <c r="H328" s="67"/>
      <c r="I328" s="68"/>
    </row>
    <row r="329" spans="1:9" ht="15.5" x14ac:dyDescent="0.25">
      <c r="A329" s="67"/>
      <c r="B329" s="67"/>
      <c r="C329" s="67"/>
      <c r="D329" s="67"/>
      <c r="E329" s="67"/>
      <c r="F329" s="67"/>
      <c r="G329" s="67"/>
      <c r="H329" s="67"/>
      <c r="I329" s="68"/>
    </row>
    <row r="330" spans="1:9" ht="15.5" x14ac:dyDescent="0.25">
      <c r="A330" s="67"/>
      <c r="B330" s="67"/>
      <c r="C330" s="67"/>
      <c r="D330" s="67"/>
      <c r="E330" s="67"/>
      <c r="F330" s="67"/>
      <c r="G330" s="67"/>
      <c r="H330" s="67"/>
      <c r="I330" s="68"/>
    </row>
    <row r="331" spans="1:9" ht="15.5" x14ac:dyDescent="0.25">
      <c r="A331" s="67"/>
      <c r="B331" s="67"/>
      <c r="C331" s="67"/>
      <c r="D331" s="67"/>
      <c r="E331" s="67"/>
      <c r="F331" s="67"/>
      <c r="G331" s="67"/>
      <c r="H331" s="67"/>
      <c r="I331" s="68"/>
    </row>
    <row r="332" spans="1:9" ht="15.5" x14ac:dyDescent="0.25">
      <c r="A332" s="67"/>
      <c r="B332" s="67"/>
      <c r="C332" s="67"/>
      <c r="D332" s="67"/>
      <c r="E332" s="67"/>
      <c r="F332" s="67"/>
      <c r="G332" s="67"/>
      <c r="H332" s="67"/>
      <c r="I332" s="68"/>
    </row>
    <row r="333" spans="1:9" ht="15.5" x14ac:dyDescent="0.25">
      <c r="A333" s="67"/>
      <c r="B333" s="67"/>
      <c r="C333" s="67"/>
      <c r="D333" s="67"/>
      <c r="E333" s="67"/>
      <c r="F333" s="67"/>
      <c r="G333" s="67"/>
      <c r="H333" s="67"/>
      <c r="I333" s="68"/>
    </row>
    <row r="334" spans="1:9" ht="15.5" x14ac:dyDescent="0.25">
      <c r="A334" s="67"/>
      <c r="B334" s="67"/>
      <c r="C334" s="67"/>
      <c r="D334" s="67"/>
      <c r="E334" s="67"/>
      <c r="F334" s="67"/>
      <c r="G334" s="67"/>
      <c r="H334" s="67"/>
      <c r="I334" s="68"/>
    </row>
    <row r="335" spans="1:9" ht="15.5" x14ac:dyDescent="0.25">
      <c r="A335" s="67"/>
      <c r="B335" s="67"/>
      <c r="C335" s="67"/>
      <c r="D335" s="67"/>
      <c r="E335" s="67"/>
      <c r="F335" s="67"/>
      <c r="G335" s="67"/>
      <c r="H335" s="67"/>
      <c r="I335" s="68"/>
    </row>
    <row r="336" spans="1:9" ht="15.5" x14ac:dyDescent="0.25">
      <c r="A336" s="67"/>
      <c r="B336" s="67"/>
      <c r="C336" s="67"/>
      <c r="D336" s="67"/>
      <c r="E336" s="67"/>
      <c r="F336" s="67"/>
      <c r="G336" s="67"/>
      <c r="H336" s="67"/>
      <c r="I336" s="68"/>
    </row>
    <row r="337" spans="1:9" ht="15.5" x14ac:dyDescent="0.25">
      <c r="A337" s="67"/>
      <c r="B337" s="67"/>
      <c r="C337" s="67"/>
      <c r="D337" s="67"/>
      <c r="E337" s="67"/>
      <c r="F337" s="67"/>
      <c r="G337" s="67"/>
      <c r="H337" s="67"/>
      <c r="I337" s="68"/>
    </row>
    <row r="338" spans="1:9" ht="15.5" x14ac:dyDescent="0.25">
      <c r="A338" s="67"/>
      <c r="B338" s="67"/>
      <c r="C338" s="67"/>
      <c r="D338" s="67"/>
      <c r="E338" s="67"/>
      <c r="F338" s="67"/>
      <c r="G338" s="67"/>
      <c r="H338" s="67"/>
      <c r="I338" s="68"/>
    </row>
    <row r="339" spans="1:9" ht="15.5" x14ac:dyDescent="0.25">
      <c r="A339" s="67"/>
      <c r="B339" s="67"/>
      <c r="C339" s="67"/>
      <c r="D339" s="67"/>
      <c r="E339" s="67"/>
      <c r="F339" s="67"/>
      <c r="G339" s="67"/>
      <c r="H339" s="67"/>
      <c r="I339" s="68"/>
    </row>
    <row r="340" spans="1:9" ht="15.5" x14ac:dyDescent="0.25">
      <c r="A340" s="67"/>
      <c r="B340" s="67"/>
      <c r="C340" s="67"/>
      <c r="D340" s="67"/>
      <c r="E340" s="67"/>
      <c r="F340" s="67"/>
      <c r="G340" s="67"/>
      <c r="H340" s="67"/>
      <c r="I340" s="68"/>
    </row>
    <row r="341" spans="1:9" ht="15.5" x14ac:dyDescent="0.25">
      <c r="A341" s="67"/>
      <c r="B341" s="67"/>
      <c r="C341" s="67"/>
      <c r="D341" s="67"/>
      <c r="E341" s="67"/>
      <c r="F341" s="67"/>
      <c r="G341" s="67"/>
      <c r="H341" s="67"/>
      <c r="I341" s="68"/>
    </row>
    <row r="342" spans="1:9" ht="15.5" x14ac:dyDescent="0.25">
      <c r="A342" s="67"/>
      <c r="B342" s="67"/>
      <c r="C342" s="67"/>
      <c r="D342" s="67"/>
      <c r="E342" s="67"/>
      <c r="F342" s="67"/>
      <c r="G342" s="67"/>
      <c r="H342" s="67"/>
      <c r="I342" s="68"/>
    </row>
    <row r="343" spans="1:9" ht="15.5" x14ac:dyDescent="0.25">
      <c r="A343" s="67"/>
      <c r="B343" s="67"/>
      <c r="C343" s="67"/>
      <c r="D343" s="67"/>
      <c r="E343" s="67"/>
      <c r="F343" s="67"/>
      <c r="G343" s="67"/>
      <c r="H343" s="67"/>
      <c r="I343" s="68"/>
    </row>
    <row r="344" spans="1:9" ht="15.5" x14ac:dyDescent="0.25">
      <c r="A344" s="67"/>
      <c r="B344" s="67"/>
      <c r="C344" s="67"/>
      <c r="D344" s="67"/>
      <c r="E344" s="67"/>
      <c r="F344" s="67"/>
      <c r="G344" s="67"/>
      <c r="H344" s="67"/>
      <c r="I344" s="68"/>
    </row>
    <row r="345" spans="1:9" ht="15.5" x14ac:dyDescent="0.25">
      <c r="A345" s="67"/>
      <c r="B345" s="67"/>
      <c r="C345" s="67"/>
      <c r="D345" s="67"/>
      <c r="E345" s="67"/>
      <c r="F345" s="67"/>
      <c r="G345" s="67"/>
      <c r="H345" s="67"/>
      <c r="I345" s="68"/>
    </row>
    <row r="346" spans="1:9" ht="15.5" x14ac:dyDescent="0.25">
      <c r="A346" s="67"/>
      <c r="B346" s="67"/>
      <c r="C346" s="67"/>
      <c r="D346" s="67"/>
      <c r="E346" s="67"/>
      <c r="F346" s="67"/>
      <c r="G346" s="67"/>
      <c r="H346" s="67"/>
      <c r="I346" s="68"/>
    </row>
    <row r="347" spans="1:9" ht="15.5" x14ac:dyDescent="0.25">
      <c r="A347" s="67"/>
      <c r="B347" s="67"/>
      <c r="C347" s="67"/>
      <c r="D347" s="67"/>
      <c r="E347" s="67"/>
      <c r="F347" s="67"/>
      <c r="G347" s="67"/>
      <c r="H347" s="67"/>
      <c r="I347" s="68"/>
    </row>
    <row r="348" spans="1:9" ht="15.5" x14ac:dyDescent="0.25">
      <c r="A348" s="67"/>
      <c r="B348" s="67"/>
      <c r="C348" s="67"/>
      <c r="D348" s="67"/>
      <c r="E348" s="67"/>
      <c r="F348" s="67"/>
      <c r="G348" s="67"/>
      <c r="H348" s="67"/>
      <c r="I348" s="68"/>
    </row>
    <row r="349" spans="1:9" ht="15.5" x14ac:dyDescent="0.25">
      <c r="A349" s="67"/>
      <c r="B349" s="67"/>
      <c r="C349" s="67"/>
      <c r="D349" s="67"/>
      <c r="E349" s="67"/>
      <c r="F349" s="67"/>
      <c r="G349" s="67"/>
      <c r="H349" s="67"/>
      <c r="I349" s="68"/>
    </row>
    <row r="350" spans="1:9" ht="15.5" x14ac:dyDescent="0.25">
      <c r="A350" s="67"/>
      <c r="B350" s="67"/>
      <c r="C350" s="67"/>
      <c r="D350" s="67"/>
      <c r="E350" s="67"/>
      <c r="F350" s="67"/>
      <c r="G350" s="67"/>
      <c r="H350" s="67"/>
      <c r="I350" s="68"/>
    </row>
    <row r="351" spans="1:9" ht="15.5" x14ac:dyDescent="0.25">
      <c r="A351" s="67"/>
      <c r="B351" s="67"/>
      <c r="C351" s="67"/>
      <c r="D351" s="67"/>
      <c r="E351" s="67"/>
      <c r="F351" s="67"/>
      <c r="G351" s="67"/>
      <c r="H351" s="67"/>
      <c r="I351" s="68"/>
    </row>
    <row r="352" spans="1:9" ht="15.5" x14ac:dyDescent="0.25">
      <c r="A352" s="67"/>
      <c r="B352" s="67"/>
      <c r="C352" s="67"/>
      <c r="D352" s="67"/>
      <c r="E352" s="67"/>
      <c r="F352" s="67"/>
      <c r="G352" s="67"/>
      <c r="H352" s="67"/>
      <c r="I352" s="68"/>
    </row>
    <row r="353" spans="1:9" ht="15.5" x14ac:dyDescent="0.25">
      <c r="A353" s="67"/>
      <c r="B353" s="67"/>
      <c r="C353" s="67"/>
      <c r="D353" s="67"/>
      <c r="E353" s="67"/>
      <c r="F353" s="67"/>
      <c r="G353" s="67"/>
      <c r="H353" s="67"/>
      <c r="I353" s="68"/>
    </row>
    <row r="354" spans="1:9" ht="15.5" x14ac:dyDescent="0.25">
      <c r="A354" s="67"/>
      <c r="B354" s="67"/>
      <c r="C354" s="67"/>
      <c r="D354" s="67"/>
      <c r="E354" s="67"/>
      <c r="F354" s="67"/>
      <c r="G354" s="67"/>
      <c r="H354" s="67"/>
      <c r="I354" s="68"/>
    </row>
    <row r="355" spans="1:9" ht="15.5" x14ac:dyDescent="0.25">
      <c r="A355" s="67"/>
      <c r="B355" s="67"/>
      <c r="C355" s="67"/>
      <c r="D355" s="67"/>
      <c r="E355" s="67"/>
      <c r="F355" s="67"/>
      <c r="G355" s="67"/>
      <c r="H355" s="67"/>
      <c r="I355" s="68"/>
    </row>
    <row r="356" spans="1:9" ht="15.5" x14ac:dyDescent="0.25">
      <c r="A356" s="67"/>
      <c r="B356" s="67"/>
      <c r="C356" s="67"/>
      <c r="D356" s="67"/>
      <c r="E356" s="67"/>
      <c r="F356" s="67"/>
      <c r="G356" s="67"/>
      <c r="H356" s="67"/>
      <c r="I356" s="68"/>
    </row>
    <row r="357" spans="1:9" ht="15.5" x14ac:dyDescent="0.25">
      <c r="A357" s="67"/>
      <c r="B357" s="67"/>
      <c r="C357" s="67"/>
      <c r="D357" s="67"/>
      <c r="E357" s="67"/>
      <c r="F357" s="67"/>
      <c r="G357" s="67"/>
      <c r="H357" s="67"/>
      <c r="I357" s="68"/>
    </row>
    <row r="358" spans="1:9" ht="15.5" x14ac:dyDescent="0.25">
      <c r="A358" s="67"/>
      <c r="B358" s="67"/>
      <c r="C358" s="67"/>
      <c r="D358" s="67"/>
      <c r="E358" s="67"/>
      <c r="F358" s="67"/>
      <c r="G358" s="67"/>
      <c r="H358" s="67"/>
      <c r="I358" s="68"/>
    </row>
    <row r="359" spans="1:9" ht="15.5" x14ac:dyDescent="0.25">
      <c r="A359" s="67"/>
      <c r="B359" s="67"/>
      <c r="C359" s="67"/>
      <c r="D359" s="67"/>
      <c r="E359" s="67"/>
      <c r="F359" s="67"/>
      <c r="G359" s="67"/>
      <c r="H359" s="67"/>
      <c r="I359" s="68"/>
    </row>
    <row r="360" spans="1:9" ht="15.5" x14ac:dyDescent="0.25">
      <c r="A360" s="67"/>
      <c r="B360" s="67"/>
      <c r="C360" s="67"/>
      <c r="D360" s="67"/>
      <c r="E360" s="67"/>
      <c r="F360" s="67"/>
      <c r="G360" s="67"/>
      <c r="H360" s="67"/>
      <c r="I360" s="68"/>
    </row>
    <row r="361" spans="1:9" ht="15.5" x14ac:dyDescent="0.25">
      <c r="A361" s="67"/>
      <c r="B361" s="67"/>
      <c r="C361" s="67"/>
      <c r="D361" s="67"/>
      <c r="E361" s="67"/>
      <c r="F361" s="67"/>
      <c r="G361" s="67"/>
      <c r="H361" s="67"/>
      <c r="I361" s="68"/>
    </row>
    <row r="362" spans="1:9" ht="15.5" x14ac:dyDescent="0.25">
      <c r="A362" s="67"/>
      <c r="B362" s="67"/>
      <c r="C362" s="67"/>
      <c r="D362" s="67"/>
      <c r="E362" s="67"/>
      <c r="F362" s="67"/>
      <c r="G362" s="67"/>
      <c r="H362" s="67"/>
      <c r="I362" s="68"/>
    </row>
    <row r="363" spans="1:9" ht="15.5" x14ac:dyDescent="0.25">
      <c r="A363" s="67"/>
      <c r="B363" s="67"/>
      <c r="C363" s="67"/>
      <c r="D363" s="67"/>
      <c r="E363" s="67"/>
      <c r="F363" s="67"/>
      <c r="G363" s="67"/>
      <c r="H363" s="67"/>
      <c r="I363" s="68"/>
    </row>
    <row r="364" spans="1:9" ht="15.5" x14ac:dyDescent="0.25">
      <c r="A364" s="67"/>
      <c r="B364" s="67"/>
      <c r="C364" s="67"/>
      <c r="D364" s="67"/>
      <c r="E364" s="67"/>
      <c r="F364" s="67"/>
      <c r="G364" s="67"/>
      <c r="H364" s="67"/>
      <c r="I364" s="68"/>
    </row>
    <row r="365" spans="1:9" ht="15.5" x14ac:dyDescent="0.25">
      <c r="A365" s="67"/>
      <c r="B365" s="67"/>
      <c r="C365" s="67"/>
      <c r="D365" s="67"/>
      <c r="E365" s="67"/>
      <c r="F365" s="67"/>
      <c r="G365" s="67"/>
      <c r="H365" s="67"/>
      <c r="I365" s="68"/>
    </row>
    <row r="366" spans="1:9" ht="15.5" x14ac:dyDescent="0.25">
      <c r="A366" s="67"/>
      <c r="B366" s="67"/>
      <c r="C366" s="67"/>
      <c r="D366" s="67"/>
      <c r="E366" s="67"/>
      <c r="F366" s="67"/>
      <c r="G366" s="67"/>
      <c r="H366" s="67"/>
      <c r="I366" s="68"/>
    </row>
    <row r="367" spans="1:9" ht="15.5" x14ac:dyDescent="0.25">
      <c r="A367" s="67"/>
      <c r="B367" s="67"/>
      <c r="C367" s="67"/>
      <c r="D367" s="67"/>
      <c r="E367" s="67"/>
      <c r="F367" s="67"/>
      <c r="G367" s="67"/>
      <c r="H367" s="67"/>
      <c r="I367" s="68"/>
    </row>
    <row r="368" spans="1:9" ht="15.5" x14ac:dyDescent="0.25">
      <c r="A368" s="67"/>
      <c r="B368" s="67"/>
      <c r="C368" s="67"/>
      <c r="D368" s="67"/>
      <c r="E368" s="67"/>
      <c r="F368" s="67"/>
      <c r="G368" s="67"/>
      <c r="H368" s="67"/>
      <c r="I368" s="68"/>
    </row>
    <row r="369" spans="1:9" ht="15.5" x14ac:dyDescent="0.25">
      <c r="A369" s="67"/>
      <c r="B369" s="67"/>
      <c r="C369" s="67"/>
      <c r="D369" s="67"/>
      <c r="E369" s="67"/>
      <c r="F369" s="67"/>
      <c r="G369" s="67"/>
      <c r="H369" s="67"/>
      <c r="I369" s="68"/>
    </row>
    <row r="370" spans="1:9" ht="15.5" x14ac:dyDescent="0.25">
      <c r="A370" s="67"/>
      <c r="B370" s="67"/>
      <c r="C370" s="67"/>
      <c r="D370" s="67"/>
      <c r="E370" s="67"/>
      <c r="F370" s="67"/>
      <c r="G370" s="67"/>
      <c r="H370" s="67"/>
      <c r="I370" s="68"/>
    </row>
    <row r="371" spans="1:9" ht="15.5" x14ac:dyDescent="0.25">
      <c r="A371" s="67"/>
      <c r="B371" s="67"/>
      <c r="C371" s="67"/>
      <c r="D371" s="67"/>
      <c r="E371" s="67"/>
      <c r="F371" s="67"/>
      <c r="G371" s="67"/>
      <c r="H371" s="67"/>
      <c r="I371" s="68"/>
    </row>
    <row r="372" spans="1:9" ht="15.5" x14ac:dyDescent="0.25">
      <c r="A372" s="67"/>
      <c r="B372" s="67"/>
      <c r="C372" s="67"/>
      <c r="D372" s="67"/>
      <c r="E372" s="67"/>
      <c r="F372" s="67"/>
      <c r="G372" s="67"/>
      <c r="H372" s="67"/>
      <c r="I372" s="68"/>
    </row>
    <row r="373" spans="1:9" ht="15.5" x14ac:dyDescent="0.25">
      <c r="A373" s="67"/>
      <c r="B373" s="67"/>
      <c r="C373" s="67"/>
      <c r="D373" s="67"/>
      <c r="E373" s="67"/>
      <c r="F373" s="67"/>
      <c r="G373" s="67"/>
      <c r="H373" s="67"/>
      <c r="I373" s="68"/>
    </row>
    <row r="374" spans="1:9" ht="15.5" x14ac:dyDescent="0.25">
      <c r="A374" s="67"/>
      <c r="B374" s="67"/>
      <c r="C374" s="67"/>
      <c r="D374" s="67"/>
      <c r="E374" s="67"/>
      <c r="F374" s="67"/>
      <c r="G374" s="67"/>
      <c r="H374" s="67"/>
      <c r="I374" s="68"/>
    </row>
    <row r="375" spans="1:9" ht="15.5" x14ac:dyDescent="0.25">
      <c r="A375" s="67"/>
      <c r="B375" s="67"/>
      <c r="C375" s="67"/>
      <c r="D375" s="67"/>
      <c r="E375" s="67"/>
      <c r="F375" s="67"/>
      <c r="G375" s="67"/>
      <c r="H375" s="67"/>
      <c r="I375" s="68"/>
    </row>
    <row r="376" spans="1:9" ht="15.5" x14ac:dyDescent="0.25">
      <c r="A376" s="67"/>
      <c r="B376" s="67"/>
      <c r="C376" s="67"/>
      <c r="D376" s="67"/>
      <c r="E376" s="67"/>
      <c r="F376" s="67"/>
      <c r="G376" s="67"/>
      <c r="H376" s="67"/>
      <c r="I376" s="68"/>
    </row>
    <row r="377" spans="1:9" ht="15.5" x14ac:dyDescent="0.25">
      <c r="A377" s="67"/>
      <c r="B377" s="67"/>
      <c r="C377" s="67"/>
      <c r="D377" s="67"/>
      <c r="E377" s="67"/>
      <c r="F377" s="67"/>
      <c r="G377" s="67"/>
      <c r="H377" s="67"/>
      <c r="I377" s="68"/>
    </row>
    <row r="378" spans="1:9" ht="15.5" x14ac:dyDescent="0.25">
      <c r="A378" s="67"/>
      <c r="B378" s="67"/>
      <c r="C378" s="67"/>
      <c r="D378" s="67"/>
      <c r="E378" s="67"/>
      <c r="F378" s="67"/>
      <c r="G378" s="67"/>
      <c r="H378" s="67"/>
      <c r="I378" s="68"/>
    </row>
    <row r="379" spans="1:9" ht="15.5" x14ac:dyDescent="0.25">
      <c r="A379" s="67"/>
      <c r="B379" s="67"/>
      <c r="C379" s="67"/>
      <c r="D379" s="67"/>
      <c r="E379" s="67"/>
      <c r="F379" s="67"/>
      <c r="G379" s="67"/>
      <c r="H379" s="67"/>
      <c r="I379" s="68"/>
    </row>
    <row r="380" spans="1:9" ht="15.5" x14ac:dyDescent="0.25">
      <c r="A380" s="67"/>
      <c r="B380" s="67"/>
      <c r="C380" s="67"/>
      <c r="D380" s="67"/>
      <c r="E380" s="67"/>
      <c r="F380" s="67"/>
      <c r="G380" s="67"/>
      <c r="H380" s="67"/>
      <c r="I380" s="68"/>
    </row>
    <row r="381" spans="1:9" ht="15.5" x14ac:dyDescent="0.25">
      <c r="A381" s="67"/>
      <c r="B381" s="67"/>
      <c r="C381" s="67"/>
      <c r="D381" s="67"/>
      <c r="E381" s="67"/>
      <c r="F381" s="67"/>
      <c r="G381" s="67"/>
      <c r="H381" s="67"/>
      <c r="I381" s="68"/>
    </row>
    <row r="382" spans="1:9" ht="15.5" x14ac:dyDescent="0.25">
      <c r="A382" s="67"/>
      <c r="B382" s="67"/>
      <c r="C382" s="67"/>
      <c r="D382" s="67"/>
      <c r="E382" s="67"/>
      <c r="F382" s="67"/>
      <c r="G382" s="67"/>
      <c r="H382" s="67"/>
      <c r="I382" s="68"/>
    </row>
    <row r="383" spans="1:9" ht="15.5" x14ac:dyDescent="0.25">
      <c r="A383" s="67"/>
      <c r="B383" s="67"/>
      <c r="C383" s="67"/>
      <c r="D383" s="67"/>
      <c r="E383" s="67"/>
      <c r="F383" s="67"/>
      <c r="G383" s="67"/>
      <c r="H383" s="67"/>
      <c r="I383" s="68"/>
    </row>
    <row r="384" spans="1:9" ht="15.5" x14ac:dyDescent="0.25">
      <c r="A384" s="67"/>
      <c r="B384" s="67"/>
      <c r="C384" s="67"/>
      <c r="D384" s="67"/>
      <c r="E384" s="67"/>
      <c r="F384" s="67"/>
      <c r="G384" s="67"/>
      <c r="H384" s="67"/>
      <c r="I384" s="68"/>
    </row>
    <row r="385" spans="1:9" ht="15.5" x14ac:dyDescent="0.25">
      <c r="A385" s="67"/>
      <c r="B385" s="67"/>
      <c r="C385" s="67"/>
      <c r="D385" s="67"/>
      <c r="E385" s="67"/>
      <c r="F385" s="67"/>
      <c r="G385" s="67"/>
      <c r="H385" s="67"/>
      <c r="I385" s="68"/>
    </row>
    <row r="386" spans="1:9" ht="15.5" x14ac:dyDescent="0.25">
      <c r="A386" s="67"/>
      <c r="B386" s="67"/>
      <c r="C386" s="67"/>
      <c r="D386" s="67"/>
      <c r="E386" s="67"/>
      <c r="F386" s="67"/>
      <c r="G386" s="67"/>
      <c r="H386" s="67"/>
      <c r="I386" s="68"/>
    </row>
    <row r="387" spans="1:9" ht="15.5" x14ac:dyDescent="0.25">
      <c r="A387" s="67"/>
      <c r="B387" s="67"/>
      <c r="C387" s="67"/>
      <c r="D387" s="67"/>
      <c r="E387" s="67"/>
      <c r="F387" s="67"/>
      <c r="G387" s="67"/>
      <c r="H387" s="67"/>
      <c r="I387" s="68"/>
    </row>
    <row r="388" spans="1:9" ht="15.5" x14ac:dyDescent="0.25">
      <c r="A388" s="67"/>
      <c r="B388" s="67"/>
      <c r="C388" s="67"/>
      <c r="D388" s="67"/>
      <c r="E388" s="67"/>
      <c r="F388" s="67"/>
      <c r="G388" s="67"/>
      <c r="H388" s="67"/>
      <c r="I388" s="68"/>
    </row>
    <row r="389" spans="1:9" ht="15.5" x14ac:dyDescent="0.25">
      <c r="A389" s="67"/>
      <c r="B389" s="67"/>
      <c r="C389" s="67"/>
      <c r="D389" s="67"/>
      <c r="E389" s="67"/>
      <c r="F389" s="67"/>
      <c r="G389" s="67"/>
      <c r="H389" s="67"/>
      <c r="I389" s="68"/>
    </row>
    <row r="390" spans="1:9" ht="15.5" x14ac:dyDescent="0.25">
      <c r="A390" s="67"/>
      <c r="B390" s="67"/>
      <c r="C390" s="67"/>
      <c r="D390" s="67"/>
      <c r="E390" s="67"/>
      <c r="F390" s="67"/>
      <c r="G390" s="67"/>
      <c r="H390" s="67"/>
      <c r="I390" s="68"/>
    </row>
    <row r="391" spans="1:9" ht="15.5" x14ac:dyDescent="0.25">
      <c r="A391" s="67"/>
      <c r="B391" s="67"/>
      <c r="C391" s="67"/>
      <c r="D391" s="67"/>
      <c r="E391" s="67"/>
      <c r="F391" s="67"/>
      <c r="G391" s="67"/>
      <c r="H391" s="67"/>
      <c r="I391" s="68"/>
    </row>
    <row r="392" spans="1:9" ht="15.5" x14ac:dyDescent="0.25">
      <c r="A392" s="67"/>
      <c r="B392" s="67"/>
      <c r="C392" s="67"/>
      <c r="D392" s="67"/>
      <c r="E392" s="67"/>
      <c r="F392" s="67"/>
      <c r="G392" s="67"/>
      <c r="H392" s="67"/>
      <c r="I392" s="68"/>
    </row>
    <row r="393" spans="1:9" ht="15.5" x14ac:dyDescent="0.25">
      <c r="A393" s="67"/>
      <c r="B393" s="67"/>
      <c r="C393" s="67"/>
      <c r="D393" s="67"/>
      <c r="E393" s="67"/>
      <c r="F393" s="67"/>
      <c r="G393" s="67"/>
      <c r="H393" s="67"/>
      <c r="I393" s="68"/>
    </row>
    <row r="394" spans="1:9" ht="15.5" x14ac:dyDescent="0.25">
      <c r="A394" s="67"/>
      <c r="B394" s="67"/>
      <c r="C394" s="67"/>
      <c r="D394" s="67"/>
      <c r="E394" s="67"/>
      <c r="F394" s="67"/>
      <c r="G394" s="67"/>
      <c r="H394" s="67"/>
      <c r="I394" s="68"/>
    </row>
    <row r="395" spans="1:9" ht="15.5" x14ac:dyDescent="0.25">
      <c r="A395" s="67"/>
      <c r="B395" s="67"/>
      <c r="C395" s="67"/>
      <c r="D395" s="67"/>
      <c r="E395" s="67"/>
      <c r="F395" s="67"/>
      <c r="G395" s="67"/>
      <c r="H395" s="67"/>
      <c r="I395" s="68"/>
    </row>
    <row r="396" spans="1:9" ht="15.5" x14ac:dyDescent="0.25">
      <c r="A396" s="67"/>
      <c r="B396" s="67"/>
      <c r="C396" s="67"/>
      <c r="D396" s="67"/>
      <c r="E396" s="67"/>
      <c r="F396" s="67"/>
      <c r="G396" s="67"/>
      <c r="H396" s="67"/>
      <c r="I396" s="68"/>
    </row>
    <row r="397" spans="1:9" ht="15.5" x14ac:dyDescent="0.25">
      <c r="A397" s="67"/>
      <c r="B397" s="67"/>
      <c r="C397" s="67"/>
      <c r="D397" s="67"/>
      <c r="E397" s="67"/>
      <c r="F397" s="67"/>
      <c r="G397" s="67"/>
      <c r="H397" s="67"/>
      <c r="I397" s="68"/>
    </row>
    <row r="398" spans="1:9" ht="15.5" x14ac:dyDescent="0.25">
      <c r="A398" s="67"/>
      <c r="B398" s="67"/>
      <c r="C398" s="67"/>
      <c r="D398" s="67"/>
      <c r="E398" s="67"/>
      <c r="F398" s="67"/>
      <c r="G398" s="67"/>
      <c r="H398" s="67"/>
      <c r="I398" s="68"/>
    </row>
    <row r="399" spans="1:9" ht="15.5" x14ac:dyDescent="0.25">
      <c r="A399" s="67"/>
      <c r="B399" s="67"/>
      <c r="C399" s="67"/>
      <c r="D399" s="67"/>
      <c r="E399" s="67"/>
      <c r="F399" s="67"/>
      <c r="G399" s="67"/>
      <c r="H399" s="67"/>
      <c r="I399" s="68"/>
    </row>
    <row r="400" spans="1:9" ht="15.5" x14ac:dyDescent="0.35">
      <c r="A400" s="100"/>
      <c r="B400" s="100"/>
      <c r="C400" s="100"/>
      <c r="D400" s="100"/>
      <c r="E400" s="100"/>
      <c r="F400" s="100"/>
      <c r="G400" s="100"/>
      <c r="H400" s="100"/>
    </row>
    <row r="401" spans="1:8" ht="15.5" x14ac:dyDescent="0.35">
      <c r="A401" s="100"/>
      <c r="B401" s="100"/>
      <c r="C401" s="100"/>
      <c r="D401" s="100"/>
      <c r="E401" s="100"/>
      <c r="F401" s="100"/>
      <c r="G401" s="100"/>
      <c r="H401" s="100"/>
    </row>
    <row r="402" spans="1:8" ht="15.5" x14ac:dyDescent="0.35">
      <c r="A402" s="100"/>
      <c r="B402" s="100"/>
      <c r="C402" s="100"/>
      <c r="D402" s="100"/>
      <c r="E402" s="100"/>
      <c r="F402" s="100"/>
      <c r="G402" s="100"/>
      <c r="H402" s="100"/>
    </row>
    <row r="403" spans="1:8" ht="15.5" x14ac:dyDescent="0.35">
      <c r="A403" s="100"/>
      <c r="B403" s="100"/>
      <c r="C403" s="100"/>
      <c r="D403" s="100"/>
      <c r="E403" s="100"/>
      <c r="F403" s="100"/>
      <c r="G403" s="100"/>
      <c r="H403" s="100"/>
    </row>
    <row r="404" spans="1:8" ht="15.5" x14ac:dyDescent="0.35">
      <c r="A404" s="100"/>
      <c r="B404" s="100"/>
      <c r="C404" s="100"/>
      <c r="D404" s="100"/>
      <c r="E404" s="100"/>
      <c r="F404" s="100"/>
      <c r="G404" s="100"/>
      <c r="H404" s="100"/>
    </row>
    <row r="405" spans="1:8" ht="15.5" x14ac:dyDescent="0.35">
      <c r="A405" s="100"/>
      <c r="B405" s="100"/>
      <c r="C405" s="100"/>
      <c r="D405" s="100"/>
      <c r="E405" s="100"/>
      <c r="F405" s="100"/>
      <c r="G405" s="100"/>
      <c r="H405" s="100"/>
    </row>
    <row r="406" spans="1:8" ht="15.5" x14ac:dyDescent="0.35">
      <c r="A406" s="100"/>
      <c r="B406" s="100"/>
      <c r="C406" s="100"/>
      <c r="D406" s="100"/>
      <c r="E406" s="100"/>
      <c r="F406" s="100"/>
      <c r="G406" s="100"/>
      <c r="H406" s="100"/>
    </row>
    <row r="407" spans="1:8" ht="15.5" x14ac:dyDescent="0.35">
      <c r="A407" s="100"/>
      <c r="B407" s="100"/>
      <c r="C407" s="100"/>
      <c r="D407" s="100"/>
      <c r="E407" s="100"/>
      <c r="F407" s="100"/>
      <c r="G407" s="100"/>
      <c r="H407" s="100"/>
    </row>
    <row r="408" spans="1:8" ht="15.5" x14ac:dyDescent="0.35">
      <c r="A408" s="100"/>
      <c r="B408" s="100"/>
      <c r="C408" s="100"/>
      <c r="D408" s="100"/>
      <c r="E408" s="100"/>
      <c r="F408" s="100"/>
      <c r="G408" s="100"/>
      <c r="H408" s="100"/>
    </row>
    <row r="409" spans="1:8" ht="15.5" x14ac:dyDescent="0.35">
      <c r="A409" s="100"/>
      <c r="B409" s="100"/>
      <c r="C409" s="100"/>
      <c r="D409" s="100"/>
      <c r="E409" s="100"/>
      <c r="F409" s="100"/>
      <c r="G409" s="100"/>
      <c r="H409" s="100"/>
    </row>
    <row r="410" spans="1:8" ht="15.5" x14ac:dyDescent="0.35">
      <c r="A410" s="100"/>
      <c r="B410" s="100"/>
      <c r="C410" s="100"/>
      <c r="D410" s="100"/>
      <c r="E410" s="100"/>
      <c r="F410" s="100"/>
      <c r="G410" s="100"/>
      <c r="H410" s="100"/>
    </row>
    <row r="411" spans="1:8" ht="15.5" x14ac:dyDescent="0.35">
      <c r="A411" s="100"/>
      <c r="B411" s="100"/>
      <c r="C411" s="100"/>
      <c r="D411" s="100"/>
      <c r="E411" s="100"/>
      <c r="F411" s="100"/>
      <c r="G411" s="100"/>
      <c r="H411" s="100"/>
    </row>
    <row r="412" spans="1:8" ht="15.5" x14ac:dyDescent="0.35">
      <c r="A412" s="100"/>
      <c r="B412" s="100"/>
      <c r="C412" s="100"/>
      <c r="D412" s="100"/>
      <c r="E412" s="100"/>
      <c r="F412" s="100"/>
      <c r="G412" s="100"/>
      <c r="H412" s="100"/>
    </row>
    <row r="413" spans="1:8" ht="15.5" x14ac:dyDescent="0.35">
      <c r="A413" s="100"/>
      <c r="B413" s="100"/>
      <c r="C413" s="100"/>
      <c r="D413" s="100"/>
      <c r="E413" s="100"/>
      <c r="F413" s="100"/>
      <c r="G413" s="100"/>
      <c r="H413" s="100"/>
    </row>
    <row r="414" spans="1:8" ht="15.5" x14ac:dyDescent="0.35">
      <c r="A414" s="100"/>
      <c r="B414" s="100"/>
      <c r="C414" s="100"/>
      <c r="D414" s="100"/>
      <c r="E414" s="100"/>
      <c r="F414" s="100"/>
      <c r="G414" s="100"/>
      <c r="H414" s="100"/>
    </row>
    <row r="415" spans="1:8" ht="15.5" x14ac:dyDescent="0.35">
      <c r="A415" s="100"/>
      <c r="B415" s="100"/>
      <c r="C415" s="100"/>
      <c r="D415" s="100"/>
      <c r="E415" s="100"/>
      <c r="F415" s="100"/>
      <c r="G415" s="100"/>
      <c r="H415" s="100"/>
    </row>
    <row r="416" spans="1:8" ht="15.5" x14ac:dyDescent="0.35">
      <c r="A416" s="100"/>
      <c r="B416" s="100"/>
      <c r="C416" s="100"/>
      <c r="D416" s="100"/>
      <c r="E416" s="100"/>
      <c r="F416" s="100"/>
      <c r="G416" s="100"/>
      <c r="H416" s="100"/>
    </row>
    <row r="417" spans="1:8" ht="15.5" x14ac:dyDescent="0.35">
      <c r="A417" s="100"/>
      <c r="B417" s="100"/>
      <c r="C417" s="100"/>
      <c r="D417" s="100"/>
      <c r="E417" s="100"/>
      <c r="F417" s="100"/>
      <c r="G417" s="100"/>
      <c r="H417" s="100"/>
    </row>
    <row r="418" spans="1:8" ht="15.5" x14ac:dyDescent="0.35">
      <c r="A418" s="100"/>
      <c r="B418" s="100"/>
      <c r="C418" s="100"/>
      <c r="D418" s="100"/>
      <c r="E418" s="100"/>
      <c r="F418" s="100"/>
      <c r="G418" s="100"/>
      <c r="H418" s="100"/>
    </row>
    <row r="419" spans="1:8" ht="15.5" x14ac:dyDescent="0.35">
      <c r="A419" s="100"/>
      <c r="B419" s="100"/>
      <c r="C419" s="100"/>
      <c r="D419" s="100"/>
      <c r="E419" s="100"/>
      <c r="F419" s="100"/>
      <c r="G419" s="100"/>
      <c r="H419" s="100"/>
    </row>
    <row r="420" spans="1:8" ht="15.5" x14ac:dyDescent="0.35">
      <c r="A420" s="100"/>
      <c r="B420" s="100"/>
      <c r="C420" s="100"/>
      <c r="D420" s="100"/>
      <c r="E420" s="100"/>
      <c r="F420" s="100"/>
      <c r="G420" s="100"/>
      <c r="H420" s="100"/>
    </row>
    <row r="421" spans="1:8" ht="15.5" x14ac:dyDescent="0.35">
      <c r="A421" s="100"/>
      <c r="B421" s="100"/>
      <c r="C421" s="100"/>
      <c r="D421" s="100"/>
      <c r="E421" s="100"/>
      <c r="F421" s="100"/>
      <c r="G421" s="100"/>
      <c r="H421" s="100"/>
    </row>
    <row r="422" spans="1:8" ht="15.5" x14ac:dyDescent="0.35">
      <c r="A422" s="100"/>
      <c r="B422" s="100"/>
      <c r="C422" s="100"/>
      <c r="D422" s="100"/>
      <c r="E422" s="100"/>
      <c r="F422" s="100"/>
      <c r="G422" s="100"/>
      <c r="H422" s="100"/>
    </row>
    <row r="423" spans="1:8" ht="15.5" x14ac:dyDescent="0.35">
      <c r="A423" s="100"/>
      <c r="B423" s="100"/>
      <c r="C423" s="100"/>
      <c r="D423" s="100"/>
      <c r="E423" s="100"/>
      <c r="F423" s="100"/>
      <c r="G423" s="100"/>
      <c r="H423" s="100"/>
    </row>
    <row r="424" spans="1:8" ht="15.5" x14ac:dyDescent="0.35">
      <c r="A424" s="100"/>
      <c r="B424" s="100"/>
      <c r="C424" s="100"/>
      <c r="D424" s="100"/>
      <c r="E424" s="100"/>
      <c r="F424" s="100"/>
      <c r="G424" s="100"/>
      <c r="H424" s="100"/>
    </row>
    <row r="425" spans="1:8" ht="15.5" x14ac:dyDescent="0.35">
      <c r="A425" s="100"/>
      <c r="B425" s="100"/>
      <c r="C425" s="100"/>
      <c r="D425" s="100"/>
      <c r="E425" s="100"/>
      <c r="F425" s="100"/>
      <c r="G425" s="100"/>
      <c r="H425" s="100"/>
    </row>
    <row r="426" spans="1:8" ht="15.5" x14ac:dyDescent="0.35">
      <c r="A426" s="100"/>
      <c r="B426" s="100"/>
      <c r="C426" s="100"/>
      <c r="D426" s="100"/>
      <c r="E426" s="100"/>
      <c r="F426" s="100"/>
      <c r="G426" s="100"/>
      <c r="H426" s="100"/>
    </row>
    <row r="427" spans="1:8" ht="15.5" x14ac:dyDescent="0.35">
      <c r="A427" s="100"/>
      <c r="B427" s="100"/>
      <c r="C427" s="100"/>
      <c r="D427" s="100"/>
      <c r="E427" s="100"/>
      <c r="F427" s="100"/>
      <c r="G427" s="100"/>
      <c r="H427" s="100"/>
    </row>
    <row r="428" spans="1:8" ht="15.5" x14ac:dyDescent="0.35">
      <c r="A428" s="100"/>
      <c r="B428" s="100"/>
      <c r="C428" s="100"/>
      <c r="D428" s="100"/>
      <c r="E428" s="100"/>
      <c r="F428" s="100"/>
      <c r="G428" s="100"/>
      <c r="H428" s="100"/>
    </row>
    <row r="429" spans="1:8" ht="15.5" x14ac:dyDescent="0.35">
      <c r="A429" s="100"/>
      <c r="B429" s="100"/>
      <c r="C429" s="100"/>
      <c r="D429" s="100"/>
      <c r="E429" s="100"/>
      <c r="F429" s="100"/>
      <c r="G429" s="100"/>
      <c r="H429" s="100"/>
    </row>
    <row r="430" spans="1:8" ht="15.5" x14ac:dyDescent="0.35">
      <c r="A430" s="100"/>
      <c r="B430" s="100"/>
      <c r="C430" s="100"/>
      <c r="D430" s="100"/>
      <c r="E430" s="100"/>
      <c r="F430" s="100"/>
      <c r="G430" s="100"/>
      <c r="H430" s="100"/>
    </row>
    <row r="431" spans="1:8" ht="15.5" x14ac:dyDescent="0.35">
      <c r="A431" s="100"/>
      <c r="B431" s="100"/>
      <c r="C431" s="100"/>
      <c r="D431" s="100"/>
      <c r="E431" s="100"/>
      <c r="F431" s="100"/>
      <c r="G431" s="100"/>
      <c r="H431" s="100"/>
    </row>
    <row r="432" spans="1:8" ht="15.5" x14ac:dyDescent="0.35">
      <c r="A432" s="100"/>
      <c r="B432" s="100"/>
      <c r="C432" s="100"/>
      <c r="D432" s="100"/>
      <c r="E432" s="100"/>
      <c r="F432" s="100"/>
      <c r="G432" s="100"/>
      <c r="H432" s="100"/>
    </row>
    <row r="433" spans="1:8" ht="15.5" x14ac:dyDescent="0.35">
      <c r="A433" s="100"/>
      <c r="B433" s="100"/>
      <c r="C433" s="100"/>
      <c r="D433" s="100"/>
      <c r="E433" s="100"/>
      <c r="F433" s="100"/>
      <c r="G433" s="100"/>
      <c r="H433" s="100"/>
    </row>
    <row r="434" spans="1:8" ht="15.5" x14ac:dyDescent="0.35">
      <c r="A434" s="100"/>
      <c r="B434" s="100"/>
      <c r="C434" s="100"/>
      <c r="D434" s="100"/>
      <c r="E434" s="100"/>
      <c r="F434" s="100"/>
      <c r="G434" s="100"/>
      <c r="H434" s="100"/>
    </row>
    <row r="435" spans="1:8" ht="15.5" x14ac:dyDescent="0.35">
      <c r="A435" s="100"/>
      <c r="B435" s="100"/>
      <c r="C435" s="100"/>
      <c r="D435" s="100"/>
      <c r="E435" s="100"/>
      <c r="F435" s="100"/>
      <c r="G435" s="100"/>
      <c r="H435" s="100"/>
    </row>
    <row r="436" spans="1:8" ht="15.5" x14ac:dyDescent="0.35">
      <c r="A436" s="100"/>
      <c r="B436" s="100"/>
      <c r="C436" s="100"/>
      <c r="D436" s="100"/>
      <c r="E436" s="100"/>
      <c r="F436" s="100"/>
      <c r="G436" s="100"/>
      <c r="H436" s="100"/>
    </row>
    <row r="437" spans="1:8" ht="15.5" x14ac:dyDescent="0.35">
      <c r="A437" s="100"/>
      <c r="B437" s="100"/>
      <c r="C437" s="100"/>
      <c r="D437" s="100"/>
      <c r="E437" s="100"/>
      <c r="F437" s="100"/>
      <c r="G437" s="100"/>
      <c r="H437" s="100"/>
    </row>
    <row r="438" spans="1:8" ht="15.5" x14ac:dyDescent="0.35">
      <c r="A438" s="100"/>
      <c r="B438" s="100"/>
      <c r="C438" s="100"/>
      <c r="D438" s="100"/>
      <c r="E438" s="100"/>
      <c r="F438" s="100"/>
      <c r="G438" s="100"/>
      <c r="H438" s="100"/>
    </row>
    <row r="439" spans="1:8" ht="15.5" x14ac:dyDescent="0.35">
      <c r="A439" s="100"/>
      <c r="B439" s="100"/>
      <c r="C439" s="100"/>
      <c r="D439" s="100"/>
      <c r="E439" s="100"/>
      <c r="F439" s="100"/>
      <c r="G439" s="100"/>
      <c r="H439" s="100"/>
    </row>
    <row r="440" spans="1:8" ht="15.5" x14ac:dyDescent="0.35">
      <c r="A440" s="100"/>
      <c r="B440" s="100"/>
      <c r="C440" s="100"/>
      <c r="D440" s="100"/>
      <c r="E440" s="100"/>
      <c r="F440" s="100"/>
      <c r="G440" s="100"/>
      <c r="H440" s="100"/>
    </row>
    <row r="441" spans="1:8" ht="15.5" x14ac:dyDescent="0.35">
      <c r="A441" s="100"/>
      <c r="B441" s="100"/>
      <c r="C441" s="100"/>
      <c r="D441" s="100"/>
      <c r="E441" s="100"/>
      <c r="F441" s="100"/>
      <c r="G441" s="100"/>
      <c r="H441" s="100"/>
    </row>
    <row r="442" spans="1:8" ht="15.5" x14ac:dyDescent="0.35">
      <c r="A442" s="100"/>
      <c r="B442" s="100"/>
      <c r="C442" s="100"/>
      <c r="D442" s="100"/>
      <c r="E442" s="100"/>
      <c r="F442" s="100"/>
      <c r="G442" s="100"/>
      <c r="H442" s="100"/>
    </row>
    <row r="443" spans="1:8" ht="15.5" x14ac:dyDescent="0.35">
      <c r="A443" s="100"/>
      <c r="B443" s="100"/>
      <c r="C443" s="100"/>
      <c r="D443" s="100"/>
      <c r="E443" s="100"/>
      <c r="F443" s="100"/>
      <c r="G443" s="100"/>
      <c r="H443" s="100"/>
    </row>
    <row r="444" spans="1:8" ht="15.5" x14ac:dyDescent="0.35">
      <c r="A444" s="100"/>
      <c r="B444" s="100"/>
      <c r="C444" s="100"/>
      <c r="D444" s="100"/>
      <c r="E444" s="100"/>
      <c r="F444" s="100"/>
      <c r="G444" s="100"/>
      <c r="H444" s="100"/>
    </row>
    <row r="445" spans="1:8" ht="15.5" x14ac:dyDescent="0.35">
      <c r="A445" s="100"/>
      <c r="B445" s="100"/>
      <c r="C445" s="100"/>
      <c r="D445" s="100"/>
      <c r="E445" s="100"/>
      <c r="F445" s="100"/>
      <c r="G445" s="100"/>
      <c r="H445" s="100"/>
    </row>
    <row r="446" spans="1:8" ht="15.5" x14ac:dyDescent="0.35">
      <c r="A446" s="100"/>
      <c r="B446" s="100"/>
      <c r="C446" s="100"/>
      <c r="D446" s="100"/>
      <c r="E446" s="100"/>
      <c r="F446" s="100"/>
      <c r="G446" s="100"/>
      <c r="H446" s="100"/>
    </row>
    <row r="447" spans="1:8" ht="15.5" x14ac:dyDescent="0.35">
      <c r="A447" s="100"/>
      <c r="B447" s="100"/>
      <c r="C447" s="100"/>
      <c r="D447" s="100"/>
      <c r="E447" s="100"/>
      <c r="F447" s="100"/>
      <c r="G447" s="100"/>
      <c r="H447" s="100"/>
    </row>
    <row r="448" spans="1:8" ht="15.5" x14ac:dyDescent="0.35">
      <c r="A448" s="100"/>
      <c r="B448" s="100"/>
      <c r="C448" s="100"/>
      <c r="D448" s="100"/>
      <c r="E448" s="100"/>
      <c r="F448" s="100"/>
      <c r="G448" s="100"/>
      <c r="H448" s="100"/>
    </row>
    <row r="449" spans="1:8" ht="15.5" x14ac:dyDescent="0.35">
      <c r="A449" s="100"/>
      <c r="B449" s="100"/>
      <c r="C449" s="100"/>
      <c r="D449" s="100"/>
      <c r="E449" s="100"/>
      <c r="F449" s="100"/>
      <c r="G449" s="100"/>
      <c r="H449" s="100"/>
    </row>
    <row r="450" spans="1:8" ht="15.5" x14ac:dyDescent="0.35">
      <c r="A450" s="100"/>
      <c r="B450" s="100"/>
      <c r="C450" s="100"/>
      <c r="D450" s="100"/>
      <c r="E450" s="100"/>
      <c r="F450" s="100"/>
      <c r="G450" s="100"/>
      <c r="H450" s="100"/>
    </row>
    <row r="451" spans="1:8" ht="15.5" x14ac:dyDescent="0.35">
      <c r="A451" s="100"/>
      <c r="B451" s="100"/>
      <c r="C451" s="100"/>
      <c r="D451" s="100"/>
      <c r="E451" s="100"/>
      <c r="F451" s="100"/>
      <c r="G451" s="100"/>
      <c r="H451" s="100"/>
    </row>
    <row r="452" spans="1:8" ht="15.5" x14ac:dyDescent="0.35">
      <c r="A452" s="100"/>
      <c r="B452" s="100"/>
      <c r="C452" s="100"/>
      <c r="D452" s="100"/>
      <c r="E452" s="100"/>
      <c r="F452" s="100"/>
      <c r="G452" s="100"/>
      <c r="H452" s="100"/>
    </row>
    <row r="453" spans="1:8" ht="15.5" x14ac:dyDescent="0.35">
      <c r="A453" s="100"/>
      <c r="B453" s="100"/>
      <c r="C453" s="100"/>
      <c r="D453" s="100"/>
      <c r="E453" s="100"/>
      <c r="F453" s="100"/>
      <c r="G453" s="100"/>
      <c r="H453" s="100"/>
    </row>
    <row r="454" spans="1:8" ht="15.5" x14ac:dyDescent="0.35">
      <c r="A454" s="100"/>
      <c r="B454" s="100"/>
      <c r="C454" s="100"/>
      <c r="D454" s="100"/>
      <c r="E454" s="100"/>
      <c r="F454" s="100"/>
      <c r="G454" s="100"/>
      <c r="H454" s="100"/>
    </row>
    <row r="455" spans="1:8" ht="15.5" x14ac:dyDescent="0.35">
      <c r="A455" s="100"/>
      <c r="B455" s="100"/>
      <c r="C455" s="100"/>
      <c r="D455" s="100"/>
      <c r="E455" s="100"/>
      <c r="F455" s="100"/>
      <c r="G455" s="100"/>
      <c r="H455" s="100"/>
    </row>
    <row r="456" spans="1:8" ht="15.5" x14ac:dyDescent="0.35">
      <c r="A456" s="100"/>
      <c r="B456" s="100"/>
      <c r="C456" s="100"/>
      <c r="D456" s="100"/>
      <c r="E456" s="100"/>
      <c r="F456" s="100"/>
      <c r="G456" s="100"/>
      <c r="H456" s="100"/>
    </row>
    <row r="457" spans="1:8" ht="15.5" x14ac:dyDescent="0.35">
      <c r="A457" s="100"/>
      <c r="B457" s="100"/>
      <c r="C457" s="100"/>
      <c r="D457" s="100"/>
      <c r="E457" s="100"/>
      <c r="F457" s="100"/>
      <c r="G457" s="100"/>
      <c r="H457" s="100"/>
    </row>
    <row r="458" spans="1:8" ht="15.5" x14ac:dyDescent="0.35">
      <c r="A458" s="100"/>
      <c r="B458" s="100"/>
      <c r="C458" s="100"/>
      <c r="D458" s="100"/>
      <c r="E458" s="100"/>
      <c r="F458" s="100"/>
      <c r="G458" s="100"/>
      <c r="H458" s="100"/>
    </row>
    <row r="459" spans="1:8" ht="15.5" x14ac:dyDescent="0.35">
      <c r="A459" s="100"/>
      <c r="B459" s="100"/>
      <c r="C459" s="100"/>
      <c r="D459" s="100"/>
      <c r="E459" s="100"/>
      <c r="F459" s="100"/>
      <c r="G459" s="100"/>
      <c r="H459" s="100"/>
    </row>
    <row r="460" spans="1:8" ht="15.5" x14ac:dyDescent="0.35">
      <c r="A460" s="100"/>
      <c r="B460" s="100"/>
      <c r="C460" s="100"/>
      <c r="D460" s="100"/>
      <c r="E460" s="100"/>
      <c r="F460" s="100"/>
      <c r="G460" s="100"/>
      <c r="H460" s="100"/>
    </row>
    <row r="461" spans="1:8" ht="15.5" x14ac:dyDescent="0.35">
      <c r="A461" s="100"/>
      <c r="B461" s="100"/>
      <c r="C461" s="100"/>
      <c r="D461" s="100"/>
      <c r="E461" s="100"/>
      <c r="F461" s="100"/>
      <c r="G461" s="100"/>
      <c r="H461" s="100"/>
    </row>
    <row r="462" spans="1:8" ht="15.5" x14ac:dyDescent="0.35">
      <c r="A462" s="100"/>
      <c r="B462" s="100"/>
      <c r="C462" s="100"/>
      <c r="D462" s="100"/>
      <c r="E462" s="100"/>
      <c r="F462" s="100"/>
      <c r="G462" s="100"/>
      <c r="H462" s="100"/>
    </row>
    <row r="463" spans="1:8" ht="15.5" x14ac:dyDescent="0.35">
      <c r="A463" s="100"/>
      <c r="B463" s="100"/>
      <c r="C463" s="100"/>
      <c r="D463" s="100"/>
      <c r="E463" s="100"/>
      <c r="F463" s="100"/>
      <c r="G463" s="100"/>
      <c r="H463" s="100"/>
    </row>
    <row r="464" spans="1:8" ht="15.5" x14ac:dyDescent="0.35">
      <c r="A464" s="100"/>
      <c r="B464" s="100"/>
      <c r="C464" s="100"/>
      <c r="D464" s="100"/>
      <c r="E464" s="100"/>
      <c r="F464" s="100"/>
      <c r="G464" s="100"/>
      <c r="H464" s="100"/>
    </row>
    <row r="465" spans="1:8" ht="15.5" x14ac:dyDescent="0.35">
      <c r="A465" s="100"/>
      <c r="B465" s="100"/>
      <c r="C465" s="100"/>
      <c r="D465" s="100"/>
      <c r="E465" s="100"/>
      <c r="F465" s="100"/>
      <c r="G465" s="100"/>
      <c r="H465" s="100"/>
    </row>
    <row r="466" spans="1:8" ht="15.5" x14ac:dyDescent="0.35">
      <c r="A466" s="100"/>
      <c r="B466" s="100"/>
      <c r="C466" s="100"/>
      <c r="D466" s="100"/>
      <c r="E466" s="100"/>
      <c r="F466" s="100"/>
      <c r="G466" s="100"/>
      <c r="H466" s="100"/>
    </row>
    <row r="467" spans="1:8" ht="15.5" x14ac:dyDescent="0.35">
      <c r="A467" s="100"/>
      <c r="B467" s="100"/>
      <c r="C467" s="100"/>
      <c r="D467" s="100"/>
      <c r="E467" s="100"/>
      <c r="F467" s="100"/>
      <c r="G467" s="100"/>
      <c r="H467" s="100"/>
    </row>
    <row r="468" spans="1:8" ht="15.5" x14ac:dyDescent="0.35">
      <c r="A468" s="100"/>
      <c r="B468" s="100"/>
      <c r="C468" s="100"/>
      <c r="D468" s="100"/>
      <c r="E468" s="100"/>
      <c r="F468" s="100"/>
      <c r="G468" s="100"/>
      <c r="H468" s="100"/>
    </row>
    <row r="469" spans="1:8" ht="15.5" x14ac:dyDescent="0.35">
      <c r="A469" s="100"/>
      <c r="B469" s="100"/>
      <c r="C469" s="100"/>
      <c r="D469" s="100"/>
      <c r="E469" s="100"/>
      <c r="F469" s="100"/>
      <c r="G469" s="100"/>
      <c r="H469" s="100"/>
    </row>
    <row r="470" spans="1:8" ht="15.5" x14ac:dyDescent="0.35">
      <c r="A470" s="100"/>
      <c r="B470" s="100"/>
      <c r="C470" s="100"/>
      <c r="D470" s="100"/>
      <c r="E470" s="100"/>
      <c r="F470" s="100"/>
      <c r="G470" s="100"/>
      <c r="H470" s="100"/>
    </row>
    <row r="471" spans="1:8" ht="15.5" x14ac:dyDescent="0.35">
      <c r="A471" s="100"/>
      <c r="B471" s="100"/>
      <c r="C471" s="100"/>
      <c r="D471" s="100"/>
      <c r="E471" s="100"/>
      <c r="F471" s="100"/>
      <c r="G471" s="100"/>
      <c r="H471" s="100"/>
    </row>
    <row r="472" spans="1:8" ht="15.5" x14ac:dyDescent="0.35">
      <c r="A472" s="100"/>
      <c r="B472" s="100"/>
      <c r="C472" s="100"/>
      <c r="D472" s="100"/>
      <c r="E472" s="100"/>
      <c r="F472" s="100"/>
      <c r="G472" s="100"/>
      <c r="H472" s="100"/>
    </row>
    <row r="473" spans="1:8" ht="15.5" x14ac:dyDescent="0.35">
      <c r="A473" s="100"/>
      <c r="B473" s="100"/>
      <c r="C473" s="100"/>
      <c r="D473" s="100"/>
      <c r="E473" s="100"/>
      <c r="F473" s="100"/>
      <c r="G473" s="100"/>
      <c r="H473" s="100"/>
    </row>
    <row r="474" spans="1:8" ht="15.5" x14ac:dyDescent="0.35">
      <c r="A474" s="100"/>
      <c r="B474" s="100"/>
      <c r="C474" s="100"/>
      <c r="D474" s="100"/>
      <c r="E474" s="100"/>
      <c r="F474" s="100"/>
      <c r="G474" s="100"/>
      <c r="H474" s="100"/>
    </row>
    <row r="475" spans="1:8" ht="15.5" x14ac:dyDescent="0.35">
      <c r="A475" s="100"/>
      <c r="B475" s="100"/>
      <c r="C475" s="100"/>
      <c r="D475" s="100"/>
      <c r="E475" s="100"/>
      <c r="F475" s="100"/>
      <c r="G475" s="100"/>
      <c r="H475" s="100"/>
    </row>
    <row r="476" spans="1:8" ht="15.5" x14ac:dyDescent="0.35">
      <c r="A476" s="100"/>
      <c r="B476" s="100"/>
      <c r="C476" s="100"/>
      <c r="D476" s="100"/>
      <c r="E476" s="100"/>
      <c r="F476" s="100"/>
      <c r="G476" s="100"/>
      <c r="H476" s="100"/>
    </row>
    <row r="477" spans="1:8" ht="15.5" x14ac:dyDescent="0.35">
      <c r="A477" s="100"/>
      <c r="B477" s="100"/>
      <c r="C477" s="100"/>
      <c r="D477" s="100"/>
      <c r="E477" s="100"/>
      <c r="F477" s="100"/>
      <c r="G477" s="100"/>
      <c r="H477" s="100"/>
    </row>
    <row r="478" spans="1:8" ht="15.5" x14ac:dyDescent="0.35">
      <c r="A478" s="100"/>
      <c r="B478" s="100"/>
      <c r="C478" s="100"/>
      <c r="D478" s="100"/>
      <c r="E478" s="100"/>
      <c r="F478" s="100"/>
      <c r="G478" s="100"/>
      <c r="H478" s="100"/>
    </row>
    <row r="479" spans="1:8" ht="15.5" x14ac:dyDescent="0.35">
      <c r="A479" s="100"/>
      <c r="B479" s="100"/>
      <c r="C479" s="100"/>
      <c r="D479" s="100"/>
      <c r="E479" s="100"/>
      <c r="F479" s="100"/>
      <c r="G479" s="100"/>
      <c r="H479" s="100"/>
    </row>
    <row r="480" spans="1:8" ht="15.5" x14ac:dyDescent="0.35">
      <c r="A480" s="100"/>
      <c r="B480" s="100"/>
      <c r="C480" s="100"/>
      <c r="D480" s="100"/>
      <c r="E480" s="100"/>
      <c r="F480" s="100"/>
      <c r="G480" s="100"/>
      <c r="H480" s="100"/>
    </row>
    <row r="481" spans="1:8" ht="15.5" x14ac:dyDescent="0.35">
      <c r="A481" s="100"/>
      <c r="B481" s="100"/>
      <c r="C481" s="100"/>
      <c r="D481" s="100"/>
      <c r="E481" s="100"/>
      <c r="F481" s="100"/>
      <c r="G481" s="100"/>
      <c r="H481" s="100"/>
    </row>
    <row r="482" spans="1:8" ht="15.5" x14ac:dyDescent="0.35">
      <c r="A482" s="100"/>
      <c r="B482" s="100"/>
      <c r="C482" s="100"/>
      <c r="D482" s="100"/>
      <c r="E482" s="100"/>
      <c r="F482" s="100"/>
      <c r="G482" s="100"/>
      <c r="H482" s="100"/>
    </row>
    <row r="483" spans="1:8" ht="15.5" x14ac:dyDescent="0.35">
      <c r="A483" s="100"/>
      <c r="B483" s="100"/>
      <c r="C483" s="100"/>
      <c r="D483" s="100"/>
      <c r="E483" s="100"/>
      <c r="F483" s="100"/>
      <c r="G483" s="100"/>
      <c r="H483" s="100"/>
    </row>
    <row r="484" spans="1:8" ht="15.5" x14ac:dyDescent="0.35">
      <c r="A484" s="100"/>
      <c r="B484" s="100"/>
      <c r="C484" s="100"/>
      <c r="D484" s="100"/>
      <c r="E484" s="100"/>
      <c r="F484" s="100"/>
      <c r="G484" s="100"/>
      <c r="H484" s="100"/>
    </row>
    <row r="485" spans="1:8" ht="15.5" x14ac:dyDescent="0.35">
      <c r="A485" s="100"/>
      <c r="B485" s="100"/>
      <c r="C485" s="100"/>
      <c r="D485" s="100"/>
      <c r="E485" s="100"/>
      <c r="F485" s="100"/>
      <c r="G485" s="100"/>
      <c r="H485" s="100"/>
    </row>
    <row r="486" spans="1:8" ht="15.5" x14ac:dyDescent="0.35">
      <c r="A486" s="100"/>
      <c r="B486" s="100"/>
      <c r="C486" s="100"/>
      <c r="D486" s="100"/>
      <c r="E486" s="100"/>
      <c r="F486" s="100"/>
      <c r="G486" s="100"/>
      <c r="H486" s="100"/>
    </row>
    <row r="487" spans="1:8" ht="15.5" x14ac:dyDescent="0.35">
      <c r="A487" s="100"/>
      <c r="B487" s="100"/>
      <c r="C487" s="100"/>
      <c r="D487" s="100"/>
      <c r="E487" s="100"/>
      <c r="F487" s="100"/>
      <c r="G487" s="100"/>
      <c r="H487" s="100"/>
    </row>
    <row r="488" spans="1:8" ht="15.5" x14ac:dyDescent="0.35">
      <c r="A488" s="100"/>
      <c r="B488" s="100"/>
      <c r="C488" s="100"/>
      <c r="D488" s="100"/>
      <c r="E488" s="100"/>
      <c r="F488" s="100"/>
      <c r="G488" s="100"/>
      <c r="H488" s="100"/>
    </row>
    <row r="489" spans="1:8" ht="15.5" x14ac:dyDescent="0.35">
      <c r="A489" s="100"/>
      <c r="B489" s="100"/>
      <c r="C489" s="100"/>
      <c r="D489" s="100"/>
      <c r="E489" s="100"/>
      <c r="F489" s="100"/>
      <c r="G489" s="100"/>
      <c r="H489" s="100"/>
    </row>
    <row r="490" spans="1:8" ht="15.5" x14ac:dyDescent="0.35">
      <c r="A490" s="100"/>
      <c r="B490" s="100"/>
      <c r="C490" s="100"/>
      <c r="D490" s="100"/>
      <c r="E490" s="100"/>
      <c r="F490" s="100"/>
      <c r="G490" s="100"/>
      <c r="H490" s="100"/>
    </row>
    <row r="491" spans="1:8" ht="15.5" x14ac:dyDescent="0.35">
      <c r="A491" s="100"/>
      <c r="B491" s="100"/>
      <c r="C491" s="100"/>
      <c r="D491" s="100"/>
      <c r="E491" s="100"/>
      <c r="F491" s="100"/>
      <c r="G491" s="100"/>
      <c r="H491" s="100"/>
    </row>
    <row r="492" spans="1:8" ht="15.5" x14ac:dyDescent="0.35">
      <c r="A492" s="100"/>
      <c r="B492" s="100"/>
      <c r="C492" s="100"/>
      <c r="D492" s="100"/>
      <c r="E492" s="100"/>
      <c r="F492" s="100"/>
      <c r="G492" s="100"/>
      <c r="H492" s="100"/>
    </row>
    <row r="493" spans="1:8" ht="15.5" x14ac:dyDescent="0.35">
      <c r="A493" s="100"/>
      <c r="B493" s="100"/>
      <c r="C493" s="100"/>
      <c r="D493" s="100"/>
      <c r="E493" s="100"/>
      <c r="F493" s="100"/>
      <c r="G493" s="100"/>
      <c r="H493" s="100"/>
    </row>
    <row r="494" spans="1:8" ht="15.5" x14ac:dyDescent="0.35">
      <c r="A494" s="100"/>
      <c r="B494" s="100"/>
      <c r="C494" s="100"/>
      <c r="D494" s="100"/>
      <c r="E494" s="100"/>
      <c r="F494" s="100"/>
      <c r="G494" s="100"/>
      <c r="H494" s="100"/>
    </row>
  </sheetData>
  <sheetProtection algorithmName="SHA-512" hashValue="qF6WsDiQVBgPyYN2d/n40Z/9SDnNKdtUALwoaV4dWR+WWN/izbJ2sEOdNDlBCqETU8nqo62yG0S8h9pC6KLMwg==" saltValue="iuVdEb6mCN2bzg+w0Kv1Aw==" spinCount="100000" sheet="1" formatCells="0" selectLockedCells="1"/>
  <mergeCells count="16">
    <mergeCell ref="C4:E4"/>
    <mergeCell ref="H8:H10"/>
    <mergeCell ref="A100:G103"/>
    <mergeCell ref="D8:D9"/>
    <mergeCell ref="E8:E9"/>
    <mergeCell ref="A10:G10"/>
    <mergeCell ref="A23:G23"/>
    <mergeCell ref="A15:G15"/>
    <mergeCell ref="A86:G86"/>
    <mergeCell ref="A93:G93"/>
    <mergeCell ref="A33:G33"/>
    <mergeCell ref="A40:G40"/>
    <mergeCell ref="A58:G58"/>
    <mergeCell ref="A70:G70"/>
    <mergeCell ref="A79:G79"/>
    <mergeCell ref="A85:B85"/>
  </mergeCells>
  <phoneticPr fontId="0" type="noConversion"/>
  <printOptions horizontalCentered="1"/>
  <pageMargins left="0.25" right="0.27" top="0" bottom="0" header="0" footer="0"/>
  <pageSetup scale="60" fitToWidth="2" fitToHeight="2" orientation="portrait" horizontalDpi="1200" verticalDpi="1200" r:id="rId1"/>
  <headerFooter alignWithMargins="0"/>
  <rowBreaks count="1" manualBreakCount="1">
    <brk id="57" max="16383" man="1"/>
  </rowBreaks>
  <colBreaks count="1" manualBreakCount="1">
    <brk id="9"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L46"/>
  <sheetViews>
    <sheetView zoomScaleNormal="100" workbookViewId="0">
      <selection activeCell="A23" sqref="A23"/>
    </sheetView>
  </sheetViews>
  <sheetFormatPr defaultColWidth="8.9140625" defaultRowHeight="14" x14ac:dyDescent="0.3"/>
  <cols>
    <col min="1" max="1" width="25.33203125" style="248" customWidth="1"/>
    <col min="2" max="2" width="23.4140625" style="248" customWidth="1"/>
    <col min="3" max="3" width="23.58203125" style="248" customWidth="1"/>
    <col min="4" max="4" width="13.08203125" style="248" customWidth="1"/>
    <col min="5" max="5" width="13.58203125" style="248" customWidth="1"/>
    <col min="6" max="6" width="8.9140625" style="248" customWidth="1"/>
    <col min="7" max="8" width="10" style="248" customWidth="1"/>
    <col min="9" max="9" width="9.75" style="248" customWidth="1"/>
    <col min="10" max="10" width="9.9140625" style="248" customWidth="1"/>
    <col min="11" max="11" width="8.9140625" style="248"/>
    <col min="12" max="12" width="0" style="248" hidden="1" customWidth="1"/>
    <col min="13" max="16384" width="8.9140625" style="248"/>
  </cols>
  <sheetData>
    <row r="1" spans="1:11" x14ac:dyDescent="0.3">
      <c r="A1" s="605" t="s">
        <v>403</v>
      </c>
      <c r="B1" s="605"/>
      <c r="C1" s="605"/>
      <c r="D1" s="605"/>
      <c r="E1" s="605"/>
      <c r="F1" s="605"/>
      <c r="G1" s="605"/>
      <c r="H1" s="605"/>
      <c r="I1" s="605"/>
      <c r="J1" s="605"/>
    </row>
    <row r="2" spans="1:11" x14ac:dyDescent="0.3">
      <c r="A2" s="605" t="s">
        <v>164</v>
      </c>
      <c r="B2" s="605"/>
      <c r="C2" s="605"/>
      <c r="D2" s="605"/>
      <c r="E2" s="605"/>
      <c r="F2" s="605"/>
      <c r="G2" s="605"/>
      <c r="H2" s="605"/>
      <c r="I2" s="605"/>
      <c r="J2" s="605"/>
    </row>
    <row r="3" spans="1:11" ht="9" customHeight="1" thickBot="1" x14ac:dyDescent="0.35">
      <c r="A3" s="249"/>
      <c r="B3" s="249"/>
      <c r="C3" s="249"/>
      <c r="D3" s="249"/>
      <c r="E3" s="249"/>
      <c r="F3" s="249"/>
      <c r="G3" s="249"/>
      <c r="H3" s="249"/>
      <c r="I3" s="249"/>
      <c r="J3" s="249"/>
    </row>
    <row r="4" spans="1:11" ht="15.75" customHeight="1" thickBot="1" x14ac:dyDescent="0.35">
      <c r="A4" s="250" t="s">
        <v>0</v>
      </c>
      <c r="B4" s="615">
        <f>'Dev Cost Budget (A)'!C4</f>
        <v>0</v>
      </c>
      <c r="C4" s="616"/>
      <c r="D4" s="251"/>
      <c r="H4" s="250" t="s">
        <v>1</v>
      </c>
      <c r="I4" s="252">
        <f>'Dev Cost Budget (A)'!G4</f>
        <v>0</v>
      </c>
      <c r="J4" s="253"/>
    </row>
    <row r="5" spans="1:11" ht="9.75" customHeight="1" x14ac:dyDescent="0.3">
      <c r="B5" s="249"/>
      <c r="C5" s="249"/>
      <c r="D5" s="249"/>
      <c r="E5" s="249"/>
      <c r="F5" s="249"/>
      <c r="G5" s="249"/>
      <c r="H5" s="249"/>
      <c r="I5" s="249"/>
      <c r="J5" s="249"/>
      <c r="K5" s="249"/>
    </row>
    <row r="6" spans="1:11" ht="15" customHeight="1" x14ac:dyDescent="0.3">
      <c r="A6" s="254"/>
      <c r="B6" s="255"/>
      <c r="C6" s="255" t="s">
        <v>426</v>
      </c>
      <c r="D6" s="255" t="s">
        <v>165</v>
      </c>
      <c r="E6" s="255" t="s">
        <v>166</v>
      </c>
      <c r="F6" s="255" t="s">
        <v>23</v>
      </c>
      <c r="G6" s="599" t="s">
        <v>167</v>
      </c>
      <c r="H6" s="600"/>
      <c r="I6" s="599" t="s">
        <v>168</v>
      </c>
      <c r="J6" s="600"/>
      <c r="K6" s="249"/>
    </row>
    <row r="7" spans="1:11" ht="15" customHeight="1" x14ac:dyDescent="0.3">
      <c r="A7" s="256" t="s">
        <v>169</v>
      </c>
      <c r="B7" s="257" t="s">
        <v>424</v>
      </c>
      <c r="C7" s="257" t="s">
        <v>425</v>
      </c>
      <c r="D7" s="257" t="s">
        <v>92</v>
      </c>
      <c r="E7" s="257" t="s">
        <v>92</v>
      </c>
      <c r="F7" s="257" t="s">
        <v>170</v>
      </c>
      <c r="G7" s="258" t="s">
        <v>92</v>
      </c>
      <c r="H7" s="259" t="s">
        <v>171</v>
      </c>
      <c r="I7" s="258" t="s">
        <v>172</v>
      </c>
      <c r="J7" s="259" t="s">
        <v>173</v>
      </c>
      <c r="K7" s="249"/>
    </row>
    <row r="8" spans="1:11" ht="18" customHeight="1" x14ac:dyDescent="0.3">
      <c r="A8" s="595" t="s">
        <v>90</v>
      </c>
      <c r="B8" s="589" t="s">
        <v>427</v>
      </c>
      <c r="C8" s="566"/>
      <c r="D8" s="591"/>
      <c r="E8" s="591"/>
      <c r="F8" s="593"/>
      <c r="G8" s="591"/>
      <c r="H8" s="591"/>
      <c r="I8" s="591"/>
      <c r="J8" s="591"/>
    </row>
    <row r="9" spans="1:11" ht="18" customHeight="1" x14ac:dyDescent="0.3">
      <c r="A9" s="596"/>
      <c r="B9" s="590"/>
      <c r="C9" s="567"/>
      <c r="D9" s="592"/>
      <c r="E9" s="592"/>
      <c r="F9" s="594"/>
      <c r="G9" s="592"/>
      <c r="H9" s="592"/>
      <c r="I9" s="592"/>
      <c r="J9" s="592"/>
    </row>
    <row r="10" spans="1:11" s="559" customFormat="1" ht="18" customHeight="1" x14ac:dyDescent="0.25">
      <c r="A10" s="595" t="s">
        <v>88</v>
      </c>
      <c r="B10" s="589" t="s">
        <v>428</v>
      </c>
      <c r="C10" s="568"/>
      <c r="D10" s="591"/>
      <c r="E10" s="591"/>
      <c r="F10" s="593"/>
      <c r="G10" s="591"/>
      <c r="H10" s="591"/>
      <c r="I10" s="591"/>
      <c r="J10" s="591"/>
    </row>
    <row r="11" spans="1:11" s="559" customFormat="1" ht="18" customHeight="1" x14ac:dyDescent="0.25">
      <c r="A11" s="596"/>
      <c r="B11" s="590"/>
      <c r="C11" s="568"/>
      <c r="D11" s="592"/>
      <c r="E11" s="592"/>
      <c r="F11" s="594"/>
      <c r="G11" s="592"/>
      <c r="H11" s="592"/>
      <c r="I11" s="592"/>
      <c r="J11" s="592"/>
    </row>
    <row r="12" spans="1:11" s="559" customFormat="1" ht="18" customHeight="1" x14ac:dyDescent="0.25">
      <c r="A12" s="595" t="s">
        <v>419</v>
      </c>
      <c r="B12" s="591"/>
      <c r="C12" s="568"/>
      <c r="D12" s="591"/>
      <c r="E12" s="591"/>
      <c r="F12" s="593"/>
      <c r="G12" s="591"/>
      <c r="H12" s="591"/>
      <c r="I12" s="591"/>
      <c r="J12" s="591"/>
    </row>
    <row r="13" spans="1:11" s="559" customFormat="1" ht="18" customHeight="1" x14ac:dyDescent="0.25">
      <c r="A13" s="596"/>
      <c r="B13" s="592"/>
      <c r="C13" s="568"/>
      <c r="D13" s="592"/>
      <c r="E13" s="592"/>
      <c r="F13" s="594"/>
      <c r="G13" s="592"/>
      <c r="H13" s="592"/>
      <c r="I13" s="592"/>
      <c r="J13" s="592"/>
    </row>
    <row r="14" spans="1:11" s="559" customFormat="1" ht="18" customHeight="1" x14ac:dyDescent="0.25">
      <c r="A14" s="595" t="s">
        <v>420</v>
      </c>
      <c r="B14" s="591"/>
      <c r="C14" s="568"/>
      <c r="D14" s="591"/>
      <c r="E14" s="591"/>
      <c r="F14" s="593"/>
      <c r="G14" s="591"/>
      <c r="H14" s="591"/>
      <c r="I14" s="591"/>
      <c r="J14" s="591"/>
    </row>
    <row r="15" spans="1:11" s="559" customFormat="1" ht="18" customHeight="1" x14ac:dyDescent="0.25">
      <c r="A15" s="596"/>
      <c r="B15" s="592"/>
      <c r="C15" s="568"/>
      <c r="D15" s="592"/>
      <c r="E15" s="592"/>
      <c r="F15" s="594"/>
      <c r="G15" s="592"/>
      <c r="H15" s="592"/>
      <c r="I15" s="592"/>
      <c r="J15" s="592"/>
    </row>
    <row r="16" spans="1:11" s="559" customFormat="1" ht="18" customHeight="1" x14ac:dyDescent="0.25">
      <c r="A16" s="595" t="s">
        <v>421</v>
      </c>
      <c r="B16" s="591"/>
      <c r="C16" s="568"/>
      <c r="D16" s="591"/>
      <c r="E16" s="591"/>
      <c r="F16" s="593"/>
      <c r="G16" s="591"/>
      <c r="H16" s="591"/>
      <c r="I16" s="591"/>
      <c r="J16" s="591"/>
    </row>
    <row r="17" spans="1:12" s="559" customFormat="1" ht="18" customHeight="1" x14ac:dyDescent="0.25">
      <c r="A17" s="596"/>
      <c r="B17" s="592"/>
      <c r="C17" s="568"/>
      <c r="D17" s="592"/>
      <c r="E17" s="592"/>
      <c r="F17" s="594"/>
      <c r="G17" s="592"/>
      <c r="H17" s="592"/>
      <c r="I17" s="592"/>
      <c r="J17" s="592"/>
    </row>
    <row r="18" spans="1:12" s="559" customFormat="1" ht="18" customHeight="1" x14ac:dyDescent="0.25">
      <c r="A18" s="595" t="s">
        <v>422</v>
      </c>
      <c r="B18" s="591"/>
      <c r="C18" s="568"/>
      <c r="D18" s="591"/>
      <c r="E18" s="591"/>
      <c r="F18" s="593"/>
      <c r="G18" s="591"/>
      <c r="H18" s="591"/>
      <c r="I18" s="591"/>
      <c r="J18" s="591"/>
    </row>
    <row r="19" spans="1:12" s="559" customFormat="1" ht="18" customHeight="1" x14ac:dyDescent="0.25">
      <c r="A19" s="596"/>
      <c r="B19" s="592"/>
      <c r="C19" s="568"/>
      <c r="D19" s="592"/>
      <c r="E19" s="592"/>
      <c r="F19" s="594"/>
      <c r="G19" s="592"/>
      <c r="H19" s="592"/>
      <c r="I19" s="592"/>
      <c r="J19" s="592"/>
    </row>
    <row r="20" spans="1:12" s="559" customFormat="1" ht="18" customHeight="1" x14ac:dyDescent="0.25">
      <c r="A20" s="595" t="s">
        <v>423</v>
      </c>
      <c r="B20" s="591"/>
      <c r="C20" s="568"/>
      <c r="D20" s="591"/>
      <c r="E20" s="591"/>
      <c r="F20" s="593"/>
      <c r="G20" s="591"/>
      <c r="H20" s="591"/>
      <c r="I20" s="591"/>
      <c r="J20" s="591"/>
      <c r="L20" s="559" t="s">
        <v>254</v>
      </c>
    </row>
    <row r="21" spans="1:12" s="559" customFormat="1" ht="18" customHeight="1" x14ac:dyDescent="0.25">
      <c r="A21" s="596"/>
      <c r="B21" s="592"/>
      <c r="C21" s="568"/>
      <c r="D21" s="592"/>
      <c r="E21" s="592"/>
      <c r="F21" s="594"/>
      <c r="G21" s="592"/>
      <c r="H21" s="592"/>
      <c r="I21" s="592"/>
      <c r="J21" s="592"/>
    </row>
    <row r="22" spans="1:12" s="559" customFormat="1" ht="25" customHeight="1" x14ac:dyDescent="0.25">
      <c r="A22" s="560" t="s">
        <v>177</v>
      </c>
      <c r="B22" s="563"/>
      <c r="C22" s="568"/>
      <c r="D22" s="561"/>
      <c r="E22" s="561"/>
      <c r="F22" s="562"/>
      <c r="G22" s="561"/>
      <c r="H22" s="561"/>
      <c r="I22" s="561"/>
      <c r="J22" s="561"/>
      <c r="L22" s="559" t="s">
        <v>255</v>
      </c>
    </row>
    <row r="23" spans="1:12" ht="24.75" customHeight="1" x14ac:dyDescent="0.3">
      <c r="A23" s="262"/>
      <c r="B23" s="263"/>
      <c r="C23" s="263" t="s">
        <v>176</v>
      </c>
      <c r="D23" s="264">
        <f>SUM(D8:D22)</f>
        <v>0</v>
      </c>
      <c r="E23" s="264">
        <f>SUM(E8:E22)</f>
        <v>0</v>
      </c>
      <c r="F23" s="262"/>
      <c r="G23" s="262"/>
      <c r="H23" s="262"/>
      <c r="I23" s="262"/>
      <c r="J23" s="262"/>
    </row>
    <row r="24" spans="1:12" ht="24.75" customHeight="1" x14ac:dyDescent="0.3">
      <c r="A24" s="262"/>
      <c r="B24" s="262"/>
      <c r="C24" s="262"/>
      <c r="D24" s="262"/>
      <c r="E24" s="262"/>
      <c r="F24" s="262"/>
      <c r="G24" s="262"/>
      <c r="H24" s="262"/>
      <c r="I24" s="262"/>
      <c r="J24" s="262"/>
    </row>
    <row r="25" spans="1:12" ht="18" customHeight="1" x14ac:dyDescent="0.3">
      <c r="A25" s="260" t="s">
        <v>429</v>
      </c>
      <c r="B25" s="587"/>
      <c r="C25" s="261"/>
      <c r="D25" s="261"/>
      <c r="E25" s="261"/>
      <c r="F25" s="265"/>
      <c r="G25" s="261"/>
      <c r="H25" s="261"/>
      <c r="I25" s="261"/>
      <c r="J25" s="261"/>
      <c r="K25" s="564"/>
    </row>
    <row r="26" spans="1:12" ht="18" customHeight="1" x14ac:dyDescent="0.3">
      <c r="A26" s="260"/>
      <c r="B26" s="588"/>
      <c r="C26" s="261"/>
      <c r="D26" s="261"/>
      <c r="E26" s="261"/>
      <c r="F26" s="265"/>
      <c r="G26" s="261"/>
      <c r="H26" s="261"/>
      <c r="I26" s="261"/>
      <c r="J26" s="261"/>
    </row>
    <row r="27" spans="1:12" ht="18" customHeight="1" x14ac:dyDescent="0.3">
      <c r="A27" s="260" t="s">
        <v>430</v>
      </c>
      <c r="B27" s="587"/>
      <c r="C27" s="261"/>
      <c r="D27" s="261"/>
      <c r="E27" s="261"/>
      <c r="F27" s="265"/>
      <c r="G27" s="261"/>
      <c r="H27" s="261"/>
      <c r="I27" s="261"/>
      <c r="J27" s="261"/>
    </row>
    <row r="28" spans="1:12" ht="18" customHeight="1" x14ac:dyDescent="0.3">
      <c r="A28" s="260"/>
      <c r="B28" s="588"/>
      <c r="C28" s="261"/>
      <c r="D28" s="261"/>
      <c r="E28" s="261"/>
      <c r="F28" s="265"/>
      <c r="G28" s="261"/>
      <c r="H28" s="261"/>
      <c r="I28" s="261"/>
      <c r="J28" s="261"/>
    </row>
    <row r="29" spans="1:12" ht="18" customHeight="1" x14ac:dyDescent="0.3">
      <c r="A29" s="260" t="s">
        <v>322</v>
      </c>
      <c r="B29" s="587"/>
      <c r="C29" s="261"/>
      <c r="D29" s="261"/>
      <c r="E29" s="261"/>
      <c r="F29" s="265"/>
      <c r="G29" s="261"/>
      <c r="H29" s="261"/>
      <c r="I29" s="261"/>
      <c r="J29" s="261"/>
    </row>
    <row r="30" spans="1:12" ht="18" customHeight="1" x14ac:dyDescent="0.3">
      <c r="A30" s="260"/>
      <c r="B30" s="588"/>
      <c r="C30" s="261"/>
      <c r="D30" s="261"/>
      <c r="E30" s="261"/>
      <c r="F30" s="265"/>
      <c r="G30" s="261"/>
      <c r="H30" s="261"/>
      <c r="I30" s="261"/>
      <c r="J30" s="261"/>
    </row>
    <row r="31" spans="1:12" ht="24.75" customHeight="1" x14ac:dyDescent="0.3">
      <c r="A31" s="262"/>
      <c r="B31" s="261"/>
      <c r="C31" s="261"/>
      <c r="D31" s="261"/>
      <c r="E31" s="261"/>
      <c r="F31" s="265"/>
      <c r="G31" s="261"/>
      <c r="H31" s="261"/>
      <c r="I31" s="261"/>
      <c r="J31" s="261"/>
    </row>
    <row r="32" spans="1:12" ht="24.75" customHeight="1" x14ac:dyDescent="0.3">
      <c r="A32" s="262"/>
      <c r="B32" s="263"/>
      <c r="C32" s="263" t="s">
        <v>178</v>
      </c>
      <c r="D32" s="264">
        <f>+D23+D25+D27+D29</f>
        <v>0</v>
      </c>
      <c r="E32" s="264">
        <f>+E23+E25+E27+E29</f>
        <v>0</v>
      </c>
      <c r="F32" s="262"/>
      <c r="G32" s="262"/>
      <c r="H32" s="262"/>
      <c r="I32" s="262"/>
      <c r="J32" s="262"/>
    </row>
    <row r="33" spans="1:10" x14ac:dyDescent="0.3">
      <c r="A33" s="250"/>
      <c r="H33" s="606" t="s">
        <v>278</v>
      </c>
      <c r="I33" s="606"/>
      <c r="J33" s="606"/>
    </row>
    <row r="34" spans="1:10" x14ac:dyDescent="0.3">
      <c r="A34" s="250"/>
      <c r="G34" s="510"/>
      <c r="H34" s="511"/>
      <c r="I34" s="508" t="s">
        <v>93</v>
      </c>
      <c r="J34" s="266" t="s">
        <v>92</v>
      </c>
    </row>
    <row r="35" spans="1:10" ht="14.5" thickBot="1" x14ac:dyDescent="0.35">
      <c r="G35" s="613" t="s">
        <v>274</v>
      </c>
      <c r="H35" s="614"/>
      <c r="I35" s="509"/>
      <c r="J35" s="261"/>
    </row>
    <row r="36" spans="1:10" ht="14.5" thickBot="1" x14ac:dyDescent="0.35">
      <c r="A36" s="611" t="s">
        <v>179</v>
      </c>
      <c r="B36" s="611"/>
      <c r="C36" s="611"/>
      <c r="D36" s="612"/>
      <c r="E36" s="267"/>
      <c r="G36" s="613" t="s">
        <v>275</v>
      </c>
      <c r="H36" s="614"/>
      <c r="I36" s="509"/>
      <c r="J36" s="261"/>
    </row>
    <row r="37" spans="1:10" ht="14.5" thickBot="1" x14ac:dyDescent="0.35">
      <c r="G37" s="613" t="s">
        <v>369</v>
      </c>
      <c r="H37" s="614"/>
      <c r="I37" s="509"/>
      <c r="J37" s="261"/>
    </row>
    <row r="38" spans="1:10" ht="14.5" thickBot="1" x14ac:dyDescent="0.35">
      <c r="A38" s="611" t="s">
        <v>399</v>
      </c>
      <c r="B38" s="612"/>
      <c r="C38" s="268"/>
      <c r="D38" s="248" t="s">
        <v>320</v>
      </c>
      <c r="G38" s="613" t="s">
        <v>276</v>
      </c>
      <c r="H38" s="614"/>
      <c r="I38" s="509"/>
      <c r="J38" s="261"/>
    </row>
    <row r="39" spans="1:10" ht="14.5" thickBot="1" x14ac:dyDescent="0.35">
      <c r="C39" s="269"/>
      <c r="D39" s="270" t="s">
        <v>321</v>
      </c>
      <c r="G39" s="607" t="s">
        <v>277</v>
      </c>
      <c r="H39" s="608"/>
      <c r="I39" s="509"/>
      <c r="J39" s="507"/>
    </row>
    <row r="40" spans="1:10" ht="15.75" customHeight="1" thickBot="1" x14ac:dyDescent="0.35">
      <c r="C40" s="270"/>
      <c r="D40" s="271"/>
      <c r="I40" s="250" t="s">
        <v>319</v>
      </c>
      <c r="J40" s="267"/>
    </row>
    <row r="41" spans="1:10" ht="14.5" thickBot="1" x14ac:dyDescent="0.35"/>
    <row r="42" spans="1:10" ht="14.5" thickBot="1" x14ac:dyDescent="0.35">
      <c r="F42" s="250" t="s">
        <v>323</v>
      </c>
      <c r="G42" s="609"/>
      <c r="H42" s="610"/>
    </row>
    <row r="43" spans="1:10" ht="14.5" thickBot="1" x14ac:dyDescent="0.35">
      <c r="F43" s="250" t="s">
        <v>408</v>
      </c>
      <c r="G43" s="601"/>
      <c r="H43" s="602"/>
    </row>
    <row r="44" spans="1:10" ht="14.5" thickBot="1" x14ac:dyDescent="0.35">
      <c r="F44" s="250" t="s">
        <v>324</v>
      </c>
      <c r="G44" s="597">
        <f>G42*G43</f>
        <v>0</v>
      </c>
      <c r="H44" s="598"/>
    </row>
    <row r="45" spans="1:10" ht="14.5" thickBot="1" x14ac:dyDescent="0.35">
      <c r="F45" s="250" t="s">
        <v>325</v>
      </c>
      <c r="G45" s="603"/>
      <c r="H45" s="604"/>
    </row>
    <row r="46" spans="1:10" ht="14.5" thickBot="1" x14ac:dyDescent="0.35">
      <c r="F46" s="250" t="s">
        <v>326</v>
      </c>
      <c r="G46" s="597">
        <f>G44*G45</f>
        <v>0</v>
      </c>
      <c r="H46" s="598"/>
    </row>
  </sheetData>
  <sheetProtection formatCells="0" selectLockedCells="1"/>
  <mergeCells count="84">
    <mergeCell ref="A1:J1"/>
    <mergeCell ref="A2:J2"/>
    <mergeCell ref="H33:J33"/>
    <mergeCell ref="G39:H39"/>
    <mergeCell ref="G42:H42"/>
    <mergeCell ref="A38:B38"/>
    <mergeCell ref="A36:D36"/>
    <mergeCell ref="G35:H35"/>
    <mergeCell ref="G36:H36"/>
    <mergeCell ref="G37:H37"/>
    <mergeCell ref="G38:H38"/>
    <mergeCell ref="B4:C4"/>
    <mergeCell ref="A8:A9"/>
    <mergeCell ref="D8:D9"/>
    <mergeCell ref="E8:E9"/>
    <mergeCell ref="F8:F9"/>
    <mergeCell ref="G46:H46"/>
    <mergeCell ref="G6:H6"/>
    <mergeCell ref="I6:J6"/>
    <mergeCell ref="G43:H43"/>
    <mergeCell ref="G44:H44"/>
    <mergeCell ref="G45:H45"/>
    <mergeCell ref="G8:G9"/>
    <mergeCell ref="H8:H9"/>
    <mergeCell ref="I8:I9"/>
    <mergeCell ref="J8:J9"/>
    <mergeCell ref="H10:H11"/>
    <mergeCell ref="I10:I11"/>
    <mergeCell ref="J10:J11"/>
    <mergeCell ref="H12:H13"/>
    <mergeCell ref="I12:I13"/>
    <mergeCell ref="J12:J13"/>
    <mergeCell ref="A10:A11"/>
    <mergeCell ref="A12:A13"/>
    <mergeCell ref="A14:A15"/>
    <mergeCell ref="A16:A17"/>
    <mergeCell ref="A18:A19"/>
    <mergeCell ref="A20:A21"/>
    <mergeCell ref="D10:D11"/>
    <mergeCell ref="E10:E11"/>
    <mergeCell ref="F10:F11"/>
    <mergeCell ref="G10:G11"/>
    <mergeCell ref="D12:D13"/>
    <mergeCell ref="E12:E13"/>
    <mergeCell ref="F12:F13"/>
    <mergeCell ref="G12:G13"/>
    <mergeCell ref="D14:D15"/>
    <mergeCell ref="E14:E15"/>
    <mergeCell ref="F14:F15"/>
    <mergeCell ref="G14:G15"/>
    <mergeCell ref="D18:D19"/>
    <mergeCell ref="E18:E19"/>
    <mergeCell ref="F18:F19"/>
    <mergeCell ref="H14:H15"/>
    <mergeCell ref="I14:I15"/>
    <mergeCell ref="J14:J15"/>
    <mergeCell ref="D16:D17"/>
    <mergeCell ref="E16:E17"/>
    <mergeCell ref="F16:F17"/>
    <mergeCell ref="G16:G17"/>
    <mergeCell ref="H16:H17"/>
    <mergeCell ref="I16:I17"/>
    <mergeCell ref="J16:J17"/>
    <mergeCell ref="G18:G19"/>
    <mergeCell ref="H18:H19"/>
    <mergeCell ref="I18:I19"/>
    <mergeCell ref="J18:J19"/>
    <mergeCell ref="D20:D21"/>
    <mergeCell ref="E20:E21"/>
    <mergeCell ref="F20:F21"/>
    <mergeCell ref="G20:G21"/>
    <mergeCell ref="H20:H21"/>
    <mergeCell ref="I20:I21"/>
    <mergeCell ref="J20:J21"/>
    <mergeCell ref="B25:B26"/>
    <mergeCell ref="B27:B28"/>
    <mergeCell ref="B29:B30"/>
    <mergeCell ref="B8:B9"/>
    <mergeCell ref="B10:B11"/>
    <mergeCell ref="B12:B13"/>
    <mergeCell ref="B14:B15"/>
    <mergeCell ref="B16:B17"/>
    <mergeCell ref="B18:B19"/>
    <mergeCell ref="B20:B21"/>
  </mergeCells>
  <phoneticPr fontId="0" type="noConversion"/>
  <dataValidations count="2">
    <dataValidation type="list" allowBlank="1" showInputMessage="1" showErrorMessage="1" sqref="E36" xr:uid="{00000000-0002-0000-0200-000000000000}">
      <formula1>$L$20:$L$22</formula1>
    </dataValidation>
    <dataValidation type="list" allowBlank="1" showInputMessage="1" showErrorMessage="1" sqref="B12:B21" xr:uid="{FE4F7FFC-A1F3-452C-BA99-805C24CF91B8}">
      <formula1>"Loan, Grant"</formula1>
    </dataValidation>
  </dataValidations>
  <pageMargins left="0.25" right="0.25" top="0.5" bottom="0.75" header="0.5" footer="0.5"/>
  <pageSetup scale="70" orientation="landscape" r:id="rId1"/>
  <headerFooter alignWithMargins="0">
    <oddFooter>&amp;LRevised 10/2020</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syncVertical="1" syncRef="A70" transitionEvaluation="1" codeName="Sheet4">
    <pageSetUpPr fitToPage="1"/>
  </sheetPr>
  <dimension ref="A1:U113"/>
  <sheetViews>
    <sheetView topLeftCell="A70" zoomScaleNormal="100" workbookViewId="0">
      <selection activeCell="G87" sqref="G87:G88"/>
    </sheetView>
  </sheetViews>
  <sheetFormatPr defaultColWidth="9.75" defaultRowHeight="14" x14ac:dyDescent="0.25"/>
  <cols>
    <col min="1" max="1" width="28.9140625" style="180" customWidth="1"/>
    <col min="2" max="3" width="9.6640625" style="180" customWidth="1"/>
    <col min="4" max="6" width="9.4140625" style="180" customWidth="1"/>
    <col min="7" max="7" width="9.33203125" style="180" customWidth="1"/>
    <col min="8" max="8" width="10.6640625" style="180" customWidth="1"/>
    <col min="9" max="9" width="9.6640625" style="180" customWidth="1"/>
    <col min="10" max="10" width="8.4140625" style="180" customWidth="1"/>
    <col min="11" max="11" width="8.6640625" style="180" customWidth="1"/>
    <col min="12" max="12" width="10.08203125" style="180" customWidth="1"/>
    <col min="13" max="13" width="8.4140625" style="180" customWidth="1"/>
    <col min="14" max="14" width="9.75" style="180"/>
    <col min="15" max="15" width="4.4140625" style="180" customWidth="1"/>
    <col min="16" max="16" width="11.33203125" style="180" customWidth="1"/>
    <col min="17" max="17" width="20.6640625" style="180" customWidth="1"/>
    <col min="18" max="18" width="1.75" style="180" hidden="1" customWidth="1"/>
    <col min="19" max="19" width="6.6640625" style="180" customWidth="1"/>
    <col min="20" max="20" width="8.25" style="180" customWidth="1"/>
    <col min="21" max="16384" width="9.75" style="180"/>
  </cols>
  <sheetData>
    <row r="1" spans="1:20" x14ac:dyDescent="0.3">
      <c r="A1" s="132" t="s">
        <v>403</v>
      </c>
      <c r="B1" s="178"/>
      <c r="C1" s="178"/>
      <c r="D1" s="18"/>
      <c r="E1" s="18"/>
      <c r="F1" s="18"/>
      <c r="G1" s="179"/>
      <c r="H1" s="179"/>
      <c r="I1" s="179"/>
      <c r="J1" s="179"/>
      <c r="K1" s="179"/>
      <c r="M1" s="7"/>
      <c r="N1" s="7"/>
      <c r="O1" s="7"/>
      <c r="P1" s="7"/>
      <c r="Q1" s="7"/>
      <c r="R1" s="7"/>
      <c r="S1" s="7"/>
    </row>
    <row r="2" spans="1:20" ht="14.5" thickBot="1" x14ac:dyDescent="0.35">
      <c r="A2" s="132" t="s">
        <v>376</v>
      </c>
      <c r="B2" s="179"/>
      <c r="C2" s="179"/>
      <c r="D2" s="179"/>
      <c r="E2" s="179"/>
      <c r="F2" s="179"/>
      <c r="G2" s="179"/>
      <c r="H2" s="179"/>
      <c r="I2" s="179"/>
      <c r="J2" s="179"/>
      <c r="K2" s="179"/>
      <c r="L2" s="7"/>
      <c r="M2" s="7"/>
      <c r="N2" s="7"/>
      <c r="O2" s="7"/>
      <c r="P2" s="7"/>
      <c r="Q2" s="7"/>
      <c r="R2" s="7"/>
      <c r="S2" s="7"/>
    </row>
    <row r="3" spans="1:20" ht="25.5" customHeight="1" thickBot="1" x14ac:dyDescent="0.35">
      <c r="A3" s="181" t="s">
        <v>0</v>
      </c>
      <c r="B3" s="531">
        <f>'Sources of Funds (A-1)'!B4</f>
        <v>0</v>
      </c>
      <c r="C3" s="532"/>
      <c r="D3" s="532"/>
      <c r="E3" s="533"/>
      <c r="F3" s="182"/>
      <c r="G3" s="183" t="s">
        <v>1</v>
      </c>
      <c r="H3" s="529">
        <f>'Sources of Funds (A-1)'!I4</f>
        <v>0</v>
      </c>
      <c r="I3" s="179"/>
      <c r="J3" s="179"/>
      <c r="K3" s="179"/>
      <c r="L3" s="7"/>
      <c r="M3" s="7"/>
      <c r="N3" s="7"/>
      <c r="O3" s="7"/>
      <c r="P3" s="7"/>
      <c r="Q3" s="7"/>
      <c r="R3" s="7"/>
      <c r="S3" s="7"/>
    </row>
    <row r="4" spans="1:20" ht="7.5" customHeight="1" thickBot="1" x14ac:dyDescent="0.35">
      <c r="A4" s="181"/>
      <c r="B4" s="498"/>
      <c r="C4" s="182"/>
      <c r="D4" s="182"/>
      <c r="E4" s="182"/>
      <c r="F4" s="182"/>
      <c r="G4" s="183"/>
      <c r="H4" s="499"/>
      <c r="I4" s="179"/>
      <c r="J4" s="179"/>
      <c r="K4" s="179"/>
      <c r="L4" s="7"/>
      <c r="M4" s="7"/>
      <c r="N4" s="7"/>
      <c r="O4" s="7"/>
      <c r="P4" s="7"/>
      <c r="Q4" s="7"/>
      <c r="R4" s="7"/>
      <c r="S4" s="7"/>
    </row>
    <row r="5" spans="1:20" ht="24" customHeight="1" thickBot="1" x14ac:dyDescent="0.35">
      <c r="A5" s="181" t="s">
        <v>398</v>
      </c>
      <c r="B5" s="530">
        <v>7.0000000000000007E-2</v>
      </c>
      <c r="C5" s="182"/>
      <c r="D5" s="182"/>
      <c r="E5" s="182"/>
      <c r="F5" s="182"/>
      <c r="G5" s="183"/>
      <c r="H5" s="499"/>
      <c r="I5" s="179"/>
      <c r="J5" s="179"/>
      <c r="K5" s="179"/>
      <c r="L5" s="7"/>
      <c r="M5" s="7"/>
      <c r="N5" s="7"/>
      <c r="O5" s="7"/>
      <c r="P5" s="7"/>
      <c r="Q5" s="7"/>
      <c r="R5" s="7"/>
      <c r="S5" s="7"/>
    </row>
    <row r="6" spans="1:20" ht="12" customHeight="1" thickBot="1" x14ac:dyDescent="0.35">
      <c r="A6" s="7"/>
      <c r="B6" s="184"/>
      <c r="C6" s="184"/>
      <c r="D6" s="184"/>
      <c r="E6" s="184"/>
      <c r="F6" s="184"/>
      <c r="G6" s="184"/>
      <c r="H6" s="184"/>
    </row>
    <row r="7" spans="1:20" ht="15" thickTop="1" thickBot="1" x14ac:dyDescent="0.35">
      <c r="A7" s="565" t="s">
        <v>418</v>
      </c>
      <c r="B7" s="527"/>
      <c r="C7" s="617" t="s">
        <v>406</v>
      </c>
      <c r="D7" s="618"/>
      <c r="E7" s="555"/>
      <c r="F7" s="619" t="s">
        <v>405</v>
      </c>
      <c r="G7" s="620"/>
      <c r="H7" s="621"/>
      <c r="I7" s="186"/>
      <c r="J7" s="7"/>
      <c r="K7" s="7"/>
      <c r="L7" s="7"/>
      <c r="M7" s="7"/>
      <c r="N7" s="7"/>
      <c r="O7" s="7"/>
      <c r="P7" s="7"/>
      <c r="Q7" s="7"/>
      <c r="R7" s="7"/>
      <c r="S7" s="526"/>
    </row>
    <row r="8" spans="1:20" ht="17" thickBot="1" x14ac:dyDescent="0.35">
      <c r="A8" s="187" t="s">
        <v>412</v>
      </c>
      <c r="B8" s="188"/>
      <c r="C8" s="188"/>
      <c r="D8" s="188"/>
      <c r="E8" s="528"/>
      <c r="F8" s="188"/>
      <c r="G8" s="188"/>
      <c r="H8" s="189" t="s">
        <v>119</v>
      </c>
      <c r="I8" s="186"/>
      <c r="J8" s="7"/>
      <c r="K8" s="7"/>
      <c r="L8" s="7"/>
      <c r="M8" s="7"/>
      <c r="N8" s="7"/>
      <c r="O8" s="7"/>
      <c r="P8" s="7"/>
      <c r="Q8" s="7"/>
      <c r="R8" s="7"/>
      <c r="S8" s="526"/>
      <c r="T8" s="7"/>
    </row>
    <row r="9" spans="1:20" ht="14.5" thickTop="1" x14ac:dyDescent="0.3">
      <c r="A9" s="190" t="s">
        <v>305</v>
      </c>
      <c r="B9" s="191"/>
      <c r="C9" s="192"/>
      <c r="D9" s="192" t="s">
        <v>17</v>
      </c>
      <c r="E9" s="192"/>
      <c r="F9" s="192"/>
      <c r="G9" s="192"/>
      <c r="H9" s="193">
        <f>+(B9*B10)+(C9*C10)+(D9*D10)+(E9*E10)+(G9*G10)</f>
        <v>0</v>
      </c>
      <c r="I9" s="186"/>
      <c r="J9" s="7"/>
      <c r="K9" s="7"/>
      <c r="L9" s="7"/>
      <c r="M9" s="7"/>
      <c r="N9" s="7"/>
      <c r="O9" s="7"/>
      <c r="P9" s="7"/>
      <c r="Q9" s="7"/>
      <c r="R9" s="7"/>
      <c r="S9" s="7"/>
      <c r="T9" s="7"/>
    </row>
    <row r="10" spans="1:20" x14ac:dyDescent="0.3">
      <c r="A10" s="194" t="s">
        <v>40</v>
      </c>
      <c r="B10" s="195"/>
      <c r="C10" s="196"/>
      <c r="D10" s="196" t="s">
        <v>17</v>
      </c>
      <c r="E10" s="196"/>
      <c r="F10" s="196"/>
      <c r="G10" s="196"/>
      <c r="H10" s="197">
        <f>SUM(B10:G10)</f>
        <v>0</v>
      </c>
      <c r="I10" s="186"/>
      <c r="J10" s="7"/>
      <c r="K10" s="7"/>
      <c r="L10" s="7"/>
      <c r="M10" s="7"/>
      <c r="N10" s="7"/>
      <c r="O10" s="7"/>
      <c r="P10" s="7"/>
      <c r="Q10" s="7"/>
      <c r="R10" s="7"/>
      <c r="S10" s="7"/>
      <c r="T10" s="7"/>
    </row>
    <row r="11" spans="1:20" ht="16.5" x14ac:dyDescent="0.3">
      <c r="A11" s="198" t="s">
        <v>377</v>
      </c>
      <c r="B11" s="195"/>
      <c r="C11" s="196"/>
      <c r="D11" s="196" t="s">
        <v>17</v>
      </c>
      <c r="E11" s="196"/>
      <c r="F11" s="196"/>
      <c r="G11" s="196"/>
      <c r="H11" s="199" t="s">
        <v>17</v>
      </c>
      <c r="I11" s="186"/>
      <c r="J11" s="7"/>
      <c r="K11" s="7"/>
      <c r="L11" s="7"/>
      <c r="M11" s="7"/>
      <c r="N11" s="7"/>
      <c r="O11" s="7"/>
      <c r="P11" s="7"/>
      <c r="Q11" s="7"/>
      <c r="R11" s="7"/>
      <c r="S11" s="7"/>
      <c r="T11" s="7"/>
    </row>
    <row r="12" spans="1:20" x14ac:dyDescent="0.3">
      <c r="A12" s="200" t="s">
        <v>163</v>
      </c>
      <c r="B12" s="201"/>
      <c r="C12" s="202"/>
      <c r="D12" s="202"/>
      <c r="E12" s="202"/>
      <c r="F12" s="202"/>
      <c r="G12" s="202"/>
      <c r="H12" s="199" t="s">
        <v>17</v>
      </c>
      <c r="I12" s="186"/>
      <c r="J12" s="7"/>
      <c r="K12" s="7"/>
      <c r="L12" s="7"/>
      <c r="M12" s="7"/>
      <c r="N12" s="7"/>
      <c r="O12" s="7"/>
      <c r="P12" s="7"/>
      <c r="Q12" s="7"/>
      <c r="R12" s="7"/>
      <c r="S12" s="7"/>
      <c r="T12" s="7"/>
    </row>
    <row r="13" spans="1:20" x14ac:dyDescent="0.3">
      <c r="A13" s="203" t="s">
        <v>117</v>
      </c>
      <c r="B13" s="204">
        <f t="shared" ref="B13:G13" si="0">B11-B12</f>
        <v>0</v>
      </c>
      <c r="C13" s="204">
        <f t="shared" si="0"/>
        <v>0</v>
      </c>
      <c r="D13" s="204">
        <f t="shared" si="0"/>
        <v>0</v>
      </c>
      <c r="E13" s="204">
        <f t="shared" si="0"/>
        <v>0</v>
      </c>
      <c r="F13" s="204">
        <f t="shared" si="0"/>
        <v>0</v>
      </c>
      <c r="G13" s="204">
        <f t="shared" si="0"/>
        <v>0</v>
      </c>
      <c r="H13" s="199" t="s">
        <v>17</v>
      </c>
      <c r="I13" s="186"/>
      <c r="J13" s="7"/>
      <c r="K13" s="7"/>
      <c r="L13" s="7"/>
      <c r="M13" s="7"/>
      <c r="N13" s="7"/>
      <c r="O13" s="7"/>
      <c r="P13" s="7"/>
      <c r="Q13" s="7"/>
      <c r="R13" s="7"/>
      <c r="S13" s="7"/>
      <c r="T13" s="7"/>
    </row>
    <row r="14" spans="1:20" ht="14.5" thickBot="1" x14ac:dyDescent="0.35">
      <c r="A14" s="187" t="s">
        <v>118</v>
      </c>
      <c r="B14" s="501">
        <f t="shared" ref="B14:G14" si="1">(B10*B13)*12</f>
        <v>0</v>
      </c>
      <c r="C14" s="501">
        <f t="shared" si="1"/>
        <v>0</v>
      </c>
      <c r="D14" s="501">
        <f t="shared" si="1"/>
        <v>0</v>
      </c>
      <c r="E14" s="501">
        <f t="shared" si="1"/>
        <v>0</v>
      </c>
      <c r="F14" s="501">
        <f t="shared" si="1"/>
        <v>0</v>
      </c>
      <c r="G14" s="501">
        <f t="shared" si="1"/>
        <v>0</v>
      </c>
      <c r="H14" s="500">
        <f>SUM(B14:G14)</f>
        <v>0</v>
      </c>
      <c r="I14" s="186"/>
      <c r="J14" s="7"/>
      <c r="K14" s="7"/>
      <c r="L14" s="7"/>
      <c r="M14" s="7"/>
      <c r="N14" s="7"/>
      <c r="O14" s="7"/>
      <c r="P14" s="7"/>
      <c r="Q14" s="7"/>
      <c r="R14" s="7"/>
      <c r="S14" s="7"/>
      <c r="T14" s="7"/>
    </row>
    <row r="15" spans="1:20" ht="12" customHeight="1" thickTop="1" thickBot="1" x14ac:dyDescent="0.35">
      <c r="A15" s="241" t="s">
        <v>17</v>
      </c>
      <c r="B15" s="206"/>
      <c r="C15" s="207"/>
      <c r="D15" s="1"/>
      <c r="E15" s="1"/>
      <c r="F15" s="1"/>
      <c r="G15" s="1"/>
      <c r="H15" s="208"/>
      <c r="I15" s="205"/>
      <c r="J15" s="7"/>
      <c r="K15" s="7"/>
      <c r="L15" s="7"/>
      <c r="M15" s="7"/>
      <c r="N15" s="7"/>
      <c r="O15" s="7"/>
      <c r="P15" s="7"/>
      <c r="Q15" s="7"/>
      <c r="R15" s="7"/>
      <c r="S15" s="7"/>
      <c r="T15" s="7"/>
    </row>
    <row r="16" spans="1:20" ht="15" thickTop="1" thickBot="1" x14ac:dyDescent="0.35">
      <c r="A16" s="185" t="s">
        <v>41</v>
      </c>
      <c r="B16" s="527"/>
      <c r="C16" s="617" t="s">
        <v>406</v>
      </c>
      <c r="D16" s="618"/>
      <c r="E16" s="555"/>
      <c r="F16" s="619" t="s">
        <v>405</v>
      </c>
      <c r="G16" s="620"/>
      <c r="H16" s="621"/>
      <c r="I16" s="186"/>
      <c r="J16" s="7"/>
      <c r="K16" s="7"/>
      <c r="L16" s="7"/>
      <c r="M16" s="7"/>
      <c r="N16" s="7"/>
      <c r="O16" s="7"/>
      <c r="P16" s="7"/>
      <c r="Q16" s="7"/>
      <c r="R16" s="7"/>
      <c r="S16" s="7"/>
    </row>
    <row r="17" spans="1:20" ht="17" thickBot="1" x14ac:dyDescent="0.35">
      <c r="A17" s="187" t="s">
        <v>412</v>
      </c>
      <c r="B17" s="188"/>
      <c r="C17" s="188"/>
      <c r="D17" s="188"/>
      <c r="E17" s="528"/>
      <c r="F17" s="188"/>
      <c r="G17" s="188"/>
      <c r="H17" s="189" t="s">
        <v>119</v>
      </c>
      <c r="I17" s="186"/>
      <c r="J17" s="7"/>
      <c r="K17" s="7"/>
      <c r="L17" s="7"/>
      <c r="M17" s="7"/>
      <c r="N17" s="7"/>
      <c r="O17" s="7"/>
      <c r="P17" s="7"/>
      <c r="Q17" s="7"/>
      <c r="R17" s="7"/>
      <c r="S17" s="7"/>
      <c r="T17" s="7"/>
    </row>
    <row r="18" spans="1:20" ht="14.5" thickTop="1" x14ac:dyDescent="0.3">
      <c r="A18" s="190" t="s">
        <v>305</v>
      </c>
      <c r="B18" s="191"/>
      <c r="C18" s="192"/>
      <c r="D18" s="192" t="s">
        <v>17</v>
      </c>
      <c r="E18" s="192"/>
      <c r="F18" s="192"/>
      <c r="G18" s="192"/>
      <c r="H18" s="193">
        <f>+(B18*B19)+(C18*C19)+(D18*D19)+(E18*E19)+(G18*G19)</f>
        <v>0</v>
      </c>
      <c r="I18" s="186"/>
      <c r="J18" s="7"/>
      <c r="K18" s="7"/>
      <c r="L18" s="7"/>
      <c r="M18" s="7"/>
      <c r="N18" s="7"/>
      <c r="O18" s="7"/>
      <c r="P18" s="7"/>
      <c r="Q18" s="7"/>
      <c r="R18" s="7"/>
      <c r="S18" s="7"/>
      <c r="T18" s="7"/>
    </row>
    <row r="19" spans="1:20" x14ac:dyDescent="0.3">
      <c r="A19" s="194" t="s">
        <v>40</v>
      </c>
      <c r="B19" s="195"/>
      <c r="C19" s="196"/>
      <c r="D19" s="196" t="s">
        <v>17</v>
      </c>
      <c r="E19" s="196"/>
      <c r="F19" s="196"/>
      <c r="G19" s="196"/>
      <c r="H19" s="197">
        <f>SUM(B19:G19)</f>
        <v>0</v>
      </c>
      <c r="I19" s="186"/>
      <c r="J19" s="7"/>
      <c r="K19" s="7"/>
      <c r="L19" s="7"/>
      <c r="M19" s="7"/>
      <c r="N19" s="7"/>
      <c r="O19" s="7"/>
      <c r="P19" s="7"/>
      <c r="Q19" s="7"/>
      <c r="R19" s="7"/>
      <c r="S19" s="7"/>
      <c r="T19" s="7"/>
    </row>
    <row r="20" spans="1:20" ht="16.5" x14ac:dyDescent="0.3">
      <c r="A20" s="198" t="s">
        <v>377</v>
      </c>
      <c r="B20" s="195"/>
      <c r="C20" s="196"/>
      <c r="D20" s="196" t="s">
        <v>17</v>
      </c>
      <c r="E20" s="196"/>
      <c r="F20" s="196"/>
      <c r="G20" s="196"/>
      <c r="H20" s="199" t="s">
        <v>17</v>
      </c>
      <c r="I20" s="186"/>
      <c r="J20" s="7"/>
      <c r="K20" s="7"/>
      <c r="L20" s="7"/>
      <c r="M20" s="7"/>
      <c r="N20" s="7"/>
      <c r="O20" s="7"/>
      <c r="P20" s="7"/>
      <c r="Q20" s="7"/>
      <c r="R20" s="7"/>
      <c r="S20" s="7"/>
      <c r="T20" s="7"/>
    </row>
    <row r="21" spans="1:20" x14ac:dyDescent="0.3">
      <c r="A21" s="200" t="s">
        <v>163</v>
      </c>
      <c r="B21" s="201"/>
      <c r="C21" s="202"/>
      <c r="D21" s="202" t="s">
        <v>17</v>
      </c>
      <c r="E21" s="202"/>
      <c r="F21" s="202"/>
      <c r="G21" s="202"/>
      <c r="H21" s="199" t="s">
        <v>17</v>
      </c>
      <c r="I21" s="186"/>
      <c r="J21" s="7"/>
      <c r="K21" s="7"/>
      <c r="L21" s="7"/>
      <c r="M21" s="7"/>
      <c r="N21" s="7"/>
      <c r="O21" s="7"/>
      <c r="P21" s="7"/>
      <c r="Q21" s="7"/>
      <c r="R21" s="7"/>
      <c r="S21" s="7"/>
      <c r="T21" s="7"/>
    </row>
    <row r="22" spans="1:20" x14ac:dyDescent="0.3">
      <c r="A22" s="203" t="s">
        <v>117</v>
      </c>
      <c r="B22" s="204">
        <f t="shared" ref="B22:G22" si="2">B20-B21</f>
        <v>0</v>
      </c>
      <c r="C22" s="204">
        <f t="shared" si="2"/>
        <v>0</v>
      </c>
      <c r="D22" s="204">
        <f t="shared" si="2"/>
        <v>0</v>
      </c>
      <c r="E22" s="204">
        <f t="shared" si="2"/>
        <v>0</v>
      </c>
      <c r="F22" s="204">
        <f t="shared" si="2"/>
        <v>0</v>
      </c>
      <c r="G22" s="204">
        <f t="shared" si="2"/>
        <v>0</v>
      </c>
      <c r="H22" s="199" t="s">
        <v>17</v>
      </c>
      <c r="I22" s="186"/>
      <c r="J22" s="7"/>
      <c r="K22" s="7"/>
      <c r="L22" s="7"/>
      <c r="M22" s="7"/>
      <c r="N22" s="7"/>
      <c r="O22" s="7"/>
      <c r="P22" s="7"/>
      <c r="Q22" s="7"/>
      <c r="R22" s="7"/>
      <c r="S22" s="7"/>
      <c r="T22" s="7"/>
    </row>
    <row r="23" spans="1:20" ht="14.5" thickBot="1" x14ac:dyDescent="0.35">
      <c r="A23" s="187" t="s">
        <v>118</v>
      </c>
      <c r="B23" s="501">
        <f t="shared" ref="B23:G23" si="3">(B19*B22)*12</f>
        <v>0</v>
      </c>
      <c r="C23" s="501">
        <f t="shared" si="3"/>
        <v>0</v>
      </c>
      <c r="D23" s="501">
        <f t="shared" si="3"/>
        <v>0</v>
      </c>
      <c r="E23" s="501">
        <f t="shared" si="3"/>
        <v>0</v>
      </c>
      <c r="F23" s="501">
        <f t="shared" si="3"/>
        <v>0</v>
      </c>
      <c r="G23" s="501">
        <f t="shared" si="3"/>
        <v>0</v>
      </c>
      <c r="H23" s="500">
        <f>SUM(B23:G23)</f>
        <v>0</v>
      </c>
      <c r="I23" s="186"/>
      <c r="J23" s="7"/>
      <c r="K23" s="7"/>
      <c r="L23" s="7"/>
      <c r="M23" s="7"/>
      <c r="N23" s="7"/>
      <c r="O23" s="7"/>
      <c r="P23" s="7"/>
      <c r="Q23" s="7"/>
      <c r="R23" s="7"/>
      <c r="S23" s="7"/>
      <c r="T23" s="7"/>
    </row>
    <row r="24" spans="1:20" ht="12" customHeight="1" thickTop="1" thickBot="1" x14ac:dyDescent="0.35">
      <c r="A24" s="241" t="s">
        <v>17</v>
      </c>
      <c r="B24" s="206"/>
      <c r="C24" s="207"/>
      <c r="D24" s="1"/>
      <c r="E24" s="1"/>
      <c r="F24" s="1"/>
      <c r="G24" s="1"/>
      <c r="H24" s="208"/>
      <c r="I24" s="205"/>
      <c r="J24" s="7"/>
      <c r="K24" s="7"/>
      <c r="L24" s="7"/>
      <c r="M24" s="7"/>
      <c r="N24" s="7"/>
      <c r="O24" s="7"/>
      <c r="P24" s="7"/>
      <c r="Q24" s="7"/>
      <c r="R24" s="7"/>
      <c r="S24" s="7"/>
      <c r="T24" s="7"/>
    </row>
    <row r="25" spans="1:20" ht="15" thickTop="1" thickBot="1" x14ac:dyDescent="0.35">
      <c r="A25" s="185" t="s">
        <v>42</v>
      </c>
      <c r="B25" s="527"/>
      <c r="C25" s="617" t="s">
        <v>406</v>
      </c>
      <c r="D25" s="618"/>
      <c r="E25" s="555"/>
      <c r="F25" s="619" t="s">
        <v>405</v>
      </c>
      <c r="G25" s="620"/>
      <c r="H25" s="621"/>
      <c r="I25" s="186"/>
      <c r="J25" s="7"/>
      <c r="K25" s="7"/>
      <c r="L25" s="7"/>
      <c r="M25" s="7"/>
      <c r="N25" s="7"/>
      <c r="O25" s="7"/>
      <c r="P25" s="7"/>
      <c r="Q25" s="7"/>
      <c r="R25" s="7"/>
      <c r="S25" s="7"/>
    </row>
    <row r="26" spans="1:20" ht="17" thickBot="1" x14ac:dyDescent="0.35">
      <c r="A26" s="187" t="s">
        <v>412</v>
      </c>
      <c r="B26" s="188"/>
      <c r="C26" s="188"/>
      <c r="D26" s="188"/>
      <c r="E26" s="528"/>
      <c r="F26" s="188"/>
      <c r="G26" s="188"/>
      <c r="H26" s="189" t="s">
        <v>119</v>
      </c>
      <c r="I26" s="186"/>
      <c r="J26" s="7"/>
      <c r="K26" s="7"/>
      <c r="L26" s="7"/>
      <c r="M26" s="7"/>
      <c r="N26" s="7"/>
      <c r="O26" s="7"/>
      <c r="P26" s="7"/>
      <c r="Q26" s="7"/>
      <c r="R26" s="7"/>
      <c r="S26" s="7"/>
      <c r="T26" s="7"/>
    </row>
    <row r="27" spans="1:20" ht="14.5" thickTop="1" x14ac:dyDescent="0.3">
      <c r="A27" s="190" t="s">
        <v>305</v>
      </c>
      <c r="B27" s="191"/>
      <c r="C27" s="192"/>
      <c r="D27" s="192" t="s">
        <v>17</v>
      </c>
      <c r="E27" s="192"/>
      <c r="F27" s="192"/>
      <c r="G27" s="192"/>
      <c r="H27" s="193">
        <f>+(B27*B28)+(C27*C28)+(D27*D28)+(E27*E28)+(G27*G28)</f>
        <v>0</v>
      </c>
      <c r="I27" s="186"/>
      <c r="J27" s="7"/>
      <c r="K27" s="7"/>
      <c r="L27" s="7"/>
      <c r="M27" s="7"/>
      <c r="N27" s="7"/>
      <c r="O27" s="7"/>
      <c r="P27" s="7"/>
      <c r="Q27" s="7"/>
      <c r="R27" s="7"/>
      <c r="S27" s="7"/>
      <c r="T27" s="7"/>
    </row>
    <row r="28" spans="1:20" x14ac:dyDescent="0.3">
      <c r="A28" s="194" t="s">
        <v>40</v>
      </c>
      <c r="B28" s="195"/>
      <c r="C28" s="196"/>
      <c r="D28" s="196" t="s">
        <v>17</v>
      </c>
      <c r="E28" s="196"/>
      <c r="F28" s="196"/>
      <c r="G28" s="196"/>
      <c r="H28" s="197">
        <f>SUM(B28:G28)</f>
        <v>0</v>
      </c>
      <c r="I28" s="186"/>
      <c r="J28" s="7"/>
      <c r="K28" s="7"/>
      <c r="L28" s="7"/>
      <c r="M28" s="7"/>
      <c r="N28" s="7"/>
      <c r="O28" s="7"/>
      <c r="P28" s="7"/>
      <c r="Q28" s="7"/>
      <c r="R28" s="7"/>
      <c r="S28" s="7"/>
      <c r="T28" s="7"/>
    </row>
    <row r="29" spans="1:20" ht="16.5" x14ac:dyDescent="0.3">
      <c r="A29" s="198" t="s">
        <v>377</v>
      </c>
      <c r="B29" s="195"/>
      <c r="C29" s="196"/>
      <c r="D29" s="196" t="s">
        <v>17</v>
      </c>
      <c r="E29" s="196"/>
      <c r="F29" s="196"/>
      <c r="G29" s="196"/>
      <c r="H29" s="199" t="s">
        <v>17</v>
      </c>
      <c r="I29" s="186"/>
      <c r="J29" s="7"/>
      <c r="K29" s="7"/>
      <c r="L29" s="7"/>
      <c r="M29" s="7"/>
      <c r="N29" s="7"/>
      <c r="O29" s="7"/>
      <c r="P29" s="7"/>
      <c r="Q29" s="7"/>
      <c r="R29" s="7"/>
      <c r="S29" s="7"/>
      <c r="T29" s="7"/>
    </row>
    <row r="30" spans="1:20" x14ac:dyDescent="0.3">
      <c r="A30" s="200" t="s">
        <v>163</v>
      </c>
      <c r="B30" s="201"/>
      <c r="C30" s="202"/>
      <c r="D30" s="202" t="s">
        <v>17</v>
      </c>
      <c r="E30" s="202"/>
      <c r="F30" s="202"/>
      <c r="G30" s="202"/>
      <c r="H30" s="199" t="s">
        <v>17</v>
      </c>
      <c r="I30" s="186"/>
      <c r="J30" s="7"/>
      <c r="K30" s="7"/>
      <c r="L30" s="7"/>
      <c r="M30" s="7"/>
      <c r="N30" s="7"/>
      <c r="O30" s="7"/>
      <c r="P30" s="7"/>
      <c r="Q30" s="7"/>
      <c r="R30" s="7"/>
      <c r="S30" s="7"/>
      <c r="T30" s="7"/>
    </row>
    <row r="31" spans="1:20" x14ac:dyDescent="0.3">
      <c r="A31" s="203" t="s">
        <v>117</v>
      </c>
      <c r="B31" s="204">
        <f t="shared" ref="B31:G31" si="4">B29-B30</f>
        <v>0</v>
      </c>
      <c r="C31" s="204">
        <f t="shared" si="4"/>
        <v>0</v>
      </c>
      <c r="D31" s="204">
        <f t="shared" si="4"/>
        <v>0</v>
      </c>
      <c r="E31" s="204">
        <f t="shared" si="4"/>
        <v>0</v>
      </c>
      <c r="F31" s="204">
        <f t="shared" si="4"/>
        <v>0</v>
      </c>
      <c r="G31" s="204">
        <f t="shared" si="4"/>
        <v>0</v>
      </c>
      <c r="H31" s="199" t="s">
        <v>17</v>
      </c>
      <c r="I31" s="186"/>
      <c r="J31" s="7"/>
      <c r="K31" s="7"/>
      <c r="L31" s="7"/>
      <c r="M31" s="7"/>
      <c r="N31" s="7"/>
      <c r="O31" s="7"/>
      <c r="P31" s="7"/>
      <c r="Q31" s="7"/>
      <c r="R31" s="7"/>
      <c r="S31" s="7"/>
      <c r="T31" s="7"/>
    </row>
    <row r="32" spans="1:20" ht="14.5" thickBot="1" x14ac:dyDescent="0.35">
      <c r="A32" s="187" t="s">
        <v>118</v>
      </c>
      <c r="B32" s="501">
        <f t="shared" ref="B32:G32" si="5">(B28*B31)*12</f>
        <v>0</v>
      </c>
      <c r="C32" s="501">
        <f t="shared" si="5"/>
        <v>0</v>
      </c>
      <c r="D32" s="501">
        <f t="shared" si="5"/>
        <v>0</v>
      </c>
      <c r="E32" s="501">
        <f t="shared" si="5"/>
        <v>0</v>
      </c>
      <c r="F32" s="501">
        <f t="shared" si="5"/>
        <v>0</v>
      </c>
      <c r="G32" s="501">
        <f t="shared" si="5"/>
        <v>0</v>
      </c>
      <c r="H32" s="500">
        <f>SUM(B32:G32)</f>
        <v>0</v>
      </c>
      <c r="I32" s="186"/>
      <c r="J32" s="7"/>
      <c r="K32" s="7"/>
      <c r="L32" s="7"/>
      <c r="M32" s="7"/>
      <c r="N32" s="7"/>
      <c r="O32" s="7"/>
      <c r="P32" s="7"/>
      <c r="Q32" s="7"/>
      <c r="R32" s="7"/>
      <c r="S32" s="7"/>
      <c r="T32" s="7"/>
    </row>
    <row r="33" spans="1:21" ht="12" customHeight="1" thickTop="1" thickBot="1" x14ac:dyDescent="0.35">
      <c r="A33" s="241" t="s">
        <v>17</v>
      </c>
      <c r="B33" s="206"/>
      <c r="C33" s="207"/>
      <c r="D33" s="1"/>
      <c r="E33" s="1"/>
      <c r="F33" s="1"/>
      <c r="G33" s="1"/>
      <c r="H33" s="208"/>
      <c r="I33" s="205"/>
      <c r="J33" s="7"/>
      <c r="K33" s="7"/>
      <c r="L33" s="7"/>
      <c r="M33" s="7"/>
      <c r="N33" s="7"/>
      <c r="O33" s="7"/>
      <c r="P33" s="7"/>
      <c r="Q33" s="7"/>
      <c r="R33" s="7"/>
      <c r="S33" s="7"/>
      <c r="T33" s="7"/>
    </row>
    <row r="34" spans="1:21" ht="15" thickTop="1" thickBot="1" x14ac:dyDescent="0.35">
      <c r="A34" s="185" t="s">
        <v>43</v>
      </c>
      <c r="B34" s="527"/>
      <c r="C34" s="617" t="s">
        <v>407</v>
      </c>
      <c r="D34" s="618"/>
      <c r="E34" s="555"/>
      <c r="F34" s="619" t="s">
        <v>405</v>
      </c>
      <c r="G34" s="620"/>
      <c r="H34" s="621"/>
      <c r="J34" s="7"/>
      <c r="K34" s="7"/>
      <c r="L34" s="7"/>
      <c r="M34" s="7"/>
      <c r="N34" s="7"/>
      <c r="O34" s="7"/>
      <c r="P34" s="7"/>
      <c r="Q34" s="7"/>
      <c r="R34" s="7"/>
      <c r="S34" s="7"/>
      <c r="T34" s="7"/>
    </row>
    <row r="35" spans="1:21" ht="17" thickBot="1" x14ac:dyDescent="0.35">
      <c r="A35" s="187" t="s">
        <v>412</v>
      </c>
      <c r="B35" s="188"/>
      <c r="C35" s="188"/>
      <c r="D35" s="188"/>
      <c r="E35" s="528"/>
      <c r="F35" s="188"/>
      <c r="G35" s="188"/>
      <c r="H35" s="189" t="s">
        <v>119</v>
      </c>
      <c r="I35" s="186"/>
      <c r="J35" s="7"/>
      <c r="K35" s="7"/>
      <c r="L35" s="7"/>
      <c r="M35" s="7"/>
      <c r="N35" s="7"/>
      <c r="O35" s="7"/>
      <c r="P35" s="7"/>
      <c r="Q35" s="7"/>
      <c r="R35" s="7"/>
      <c r="S35" s="7"/>
      <c r="T35" s="7"/>
    </row>
    <row r="36" spans="1:21" ht="14.5" thickTop="1" x14ac:dyDescent="0.3">
      <c r="A36" s="190" t="s">
        <v>305</v>
      </c>
      <c r="B36" s="191">
        <v>0</v>
      </c>
      <c r="C36" s="192">
        <v>0</v>
      </c>
      <c r="D36" s="192" t="s">
        <v>17</v>
      </c>
      <c r="E36" s="192"/>
      <c r="F36" s="192"/>
      <c r="G36" s="192">
        <v>0</v>
      </c>
      <c r="H36" s="193">
        <f>+(B36*B37)+(C36*C37)+(D36*D37)+(E36*E37)+(G36*G37)</f>
        <v>0</v>
      </c>
      <c r="I36" s="186"/>
      <c r="J36" s="7"/>
      <c r="K36" s="7"/>
      <c r="L36" s="7"/>
      <c r="M36" s="7"/>
      <c r="N36" s="7"/>
      <c r="O36" s="7"/>
      <c r="P36" s="7"/>
      <c r="Q36" s="7"/>
      <c r="R36" s="7"/>
      <c r="S36" s="7"/>
      <c r="T36" s="7"/>
    </row>
    <row r="37" spans="1:21" x14ac:dyDescent="0.3">
      <c r="A37" s="194" t="s">
        <v>40</v>
      </c>
      <c r="B37" s="195">
        <v>0</v>
      </c>
      <c r="C37" s="196">
        <v>0</v>
      </c>
      <c r="D37" s="196" t="s">
        <v>17</v>
      </c>
      <c r="E37" s="196"/>
      <c r="F37" s="196"/>
      <c r="G37" s="196">
        <v>0</v>
      </c>
      <c r="H37" s="197">
        <f>SUM(B37:G37)</f>
        <v>0</v>
      </c>
      <c r="I37" s="186"/>
      <c r="J37" s="7"/>
      <c r="K37" s="7"/>
      <c r="L37" s="7"/>
      <c r="M37" s="7"/>
      <c r="N37" s="7"/>
      <c r="O37" s="7"/>
      <c r="P37" s="7"/>
      <c r="Q37" s="7"/>
      <c r="R37" s="7"/>
      <c r="S37" s="7"/>
      <c r="T37" s="7"/>
    </row>
    <row r="38" spans="1:21" ht="17.5" thickTop="1" thickBot="1" x14ac:dyDescent="0.35">
      <c r="A38" s="198" t="s">
        <v>377</v>
      </c>
      <c r="B38" s="195">
        <v>0</v>
      </c>
      <c r="C38" s="196">
        <v>0</v>
      </c>
      <c r="D38" s="196" t="s">
        <v>17</v>
      </c>
      <c r="E38" s="196"/>
      <c r="F38" s="196"/>
      <c r="G38" s="196">
        <v>0</v>
      </c>
      <c r="H38" s="199" t="s">
        <v>17</v>
      </c>
      <c r="I38" s="186"/>
      <c r="J38" s="7"/>
      <c r="K38" s="7"/>
      <c r="L38" s="7"/>
      <c r="M38" s="7"/>
      <c r="N38" s="7"/>
      <c r="O38" s="7"/>
      <c r="P38" s="7"/>
      <c r="Q38" s="7"/>
      <c r="R38" s="7"/>
      <c r="S38" s="7"/>
      <c r="T38" s="7"/>
    </row>
    <row r="39" spans="1:21" x14ac:dyDescent="0.3">
      <c r="A39" s="200" t="s">
        <v>163</v>
      </c>
      <c r="B39" s="201">
        <v>0</v>
      </c>
      <c r="C39" s="202">
        <v>0</v>
      </c>
      <c r="D39" s="202"/>
      <c r="E39" s="202"/>
      <c r="F39" s="202"/>
      <c r="G39" s="202">
        <v>0</v>
      </c>
      <c r="H39" s="199" t="s">
        <v>17</v>
      </c>
      <c r="I39" s="186"/>
      <c r="J39" s="7"/>
      <c r="K39" s="7"/>
      <c r="L39" s="7"/>
      <c r="M39" s="7"/>
      <c r="N39" s="7"/>
      <c r="O39" s="7"/>
      <c r="P39" s="7"/>
      <c r="Q39" s="7"/>
      <c r="R39" s="7"/>
      <c r="S39" s="7"/>
      <c r="T39" s="7"/>
    </row>
    <row r="40" spans="1:21" x14ac:dyDescent="0.3">
      <c r="A40" s="203" t="s">
        <v>117</v>
      </c>
      <c r="B40" s="204">
        <f t="shared" ref="B40:G40" si="6">B38-B39</f>
        <v>0</v>
      </c>
      <c r="C40" s="204">
        <f t="shared" si="6"/>
        <v>0</v>
      </c>
      <c r="D40" s="204">
        <f t="shared" si="6"/>
        <v>0</v>
      </c>
      <c r="E40" s="204">
        <f t="shared" si="6"/>
        <v>0</v>
      </c>
      <c r="F40" s="204">
        <f t="shared" si="6"/>
        <v>0</v>
      </c>
      <c r="G40" s="204">
        <f t="shared" si="6"/>
        <v>0</v>
      </c>
      <c r="H40" s="199" t="s">
        <v>17</v>
      </c>
      <c r="I40" s="186"/>
      <c r="J40" s="7"/>
      <c r="K40" s="7"/>
      <c r="L40" s="7"/>
      <c r="M40" s="7"/>
      <c r="N40" s="7"/>
      <c r="O40" s="7"/>
      <c r="P40" s="7"/>
      <c r="Q40" s="7"/>
      <c r="R40" s="7"/>
      <c r="S40" s="7"/>
      <c r="T40" s="7"/>
    </row>
    <row r="41" spans="1:21" ht="14.5" thickBot="1" x14ac:dyDescent="0.35">
      <c r="A41" s="187" t="s">
        <v>118</v>
      </c>
      <c r="B41" s="501">
        <f t="shared" ref="B41:G41" si="7">(B37*B40)*12</f>
        <v>0</v>
      </c>
      <c r="C41" s="501">
        <f t="shared" si="7"/>
        <v>0</v>
      </c>
      <c r="D41" s="501">
        <f t="shared" si="7"/>
        <v>0</v>
      </c>
      <c r="E41" s="501">
        <f t="shared" si="7"/>
        <v>0</v>
      </c>
      <c r="F41" s="501">
        <f t="shared" si="7"/>
        <v>0</v>
      </c>
      <c r="G41" s="501">
        <f t="shared" si="7"/>
        <v>0</v>
      </c>
      <c r="H41" s="500">
        <f>SUM(B41:G41)</f>
        <v>0</v>
      </c>
      <c r="I41" s="186"/>
      <c r="J41" s="7"/>
      <c r="K41" s="7"/>
      <c r="L41" s="7"/>
      <c r="M41" s="7"/>
      <c r="N41" s="7"/>
      <c r="O41" s="7"/>
      <c r="P41" s="7"/>
      <c r="Q41" s="7"/>
      <c r="R41" s="7"/>
      <c r="S41" s="7"/>
      <c r="T41" s="7"/>
    </row>
    <row r="42" spans="1:21" ht="12" customHeight="1" thickTop="1" thickBot="1" x14ac:dyDescent="0.35">
      <c r="A42" s="209"/>
      <c r="B42" s="210"/>
      <c r="C42" s="211"/>
      <c r="D42" s="212"/>
      <c r="E42" s="212"/>
      <c r="F42" s="212"/>
      <c r="G42" s="212"/>
      <c r="H42" s="213"/>
      <c r="I42" s="205"/>
      <c r="J42" s="7"/>
      <c r="K42" s="7"/>
      <c r="L42" s="7"/>
      <c r="M42" s="7"/>
      <c r="N42" s="7"/>
      <c r="O42" s="7"/>
      <c r="P42" s="7"/>
      <c r="Q42" s="7"/>
      <c r="R42" s="7"/>
      <c r="S42" s="7"/>
      <c r="T42" s="7"/>
      <c r="U42" s="7"/>
    </row>
    <row r="43" spans="1:21" ht="15" thickTop="1" thickBot="1" x14ac:dyDescent="0.35">
      <c r="A43" s="185" t="s">
        <v>44</v>
      </c>
      <c r="B43" s="527"/>
      <c r="C43" s="617" t="s">
        <v>407</v>
      </c>
      <c r="D43" s="618"/>
      <c r="E43" s="555"/>
      <c r="F43" s="619" t="s">
        <v>405</v>
      </c>
      <c r="G43" s="620"/>
      <c r="H43" s="621"/>
      <c r="J43" s="7"/>
      <c r="K43" s="7"/>
      <c r="L43" s="7"/>
      <c r="M43" s="7"/>
      <c r="N43" s="7"/>
      <c r="O43" s="7"/>
      <c r="P43" s="7"/>
      <c r="Q43" s="7"/>
      <c r="R43" s="7"/>
      <c r="S43" s="7"/>
      <c r="T43" s="7"/>
      <c r="U43" s="7"/>
    </row>
    <row r="44" spans="1:21" ht="17" thickBot="1" x14ac:dyDescent="0.35">
      <c r="A44" s="187" t="s">
        <v>412</v>
      </c>
      <c r="B44" s="188"/>
      <c r="C44" s="188"/>
      <c r="D44" s="188"/>
      <c r="E44" s="528"/>
      <c r="F44" s="188"/>
      <c r="G44" s="188"/>
      <c r="H44" s="189" t="s">
        <v>119</v>
      </c>
      <c r="J44" s="7"/>
      <c r="K44" s="7"/>
      <c r="L44" s="7"/>
      <c r="M44" s="7"/>
      <c r="N44" s="7"/>
      <c r="O44" s="7"/>
      <c r="P44" s="7"/>
      <c r="Q44" s="7"/>
      <c r="R44" s="7"/>
      <c r="S44" s="7"/>
      <c r="T44" s="7"/>
      <c r="U44" s="7"/>
    </row>
    <row r="45" spans="1:21" ht="14.5" thickTop="1" x14ac:dyDescent="0.3">
      <c r="A45" s="190" t="s">
        <v>305</v>
      </c>
      <c r="B45" s="191">
        <v>0</v>
      </c>
      <c r="C45" s="192">
        <v>0</v>
      </c>
      <c r="D45" s="192">
        <v>0</v>
      </c>
      <c r="E45" s="192"/>
      <c r="F45" s="192"/>
      <c r="G45" s="192">
        <v>0</v>
      </c>
      <c r="H45" s="193">
        <f>+(B45*B46)+(C45*C46)+(D45*D46)+(E45*E46)+(G45*G46)</f>
        <v>0</v>
      </c>
      <c r="I45" s="186"/>
      <c r="J45" s="7"/>
      <c r="K45" s="7"/>
      <c r="L45" s="7"/>
      <c r="M45" s="7"/>
      <c r="N45" s="7"/>
      <c r="O45" s="7"/>
      <c r="P45" s="7"/>
      <c r="Q45" s="7"/>
      <c r="R45" s="7"/>
      <c r="S45" s="7"/>
      <c r="T45" s="7"/>
      <c r="U45" s="7"/>
    </row>
    <row r="46" spans="1:21" x14ac:dyDescent="0.3">
      <c r="A46" s="194" t="s">
        <v>40</v>
      </c>
      <c r="B46" s="195">
        <v>0</v>
      </c>
      <c r="C46" s="196">
        <v>0</v>
      </c>
      <c r="D46" s="196">
        <v>0</v>
      </c>
      <c r="E46" s="196"/>
      <c r="F46" s="196"/>
      <c r="G46" s="196">
        <v>0</v>
      </c>
      <c r="H46" s="197">
        <f>SUM(B46:G46)</f>
        <v>0</v>
      </c>
      <c r="I46" s="186"/>
      <c r="J46" s="7"/>
      <c r="K46" s="7"/>
      <c r="L46" s="7"/>
      <c r="M46" s="7"/>
      <c r="N46" s="7"/>
      <c r="O46" s="7"/>
      <c r="P46" s="7"/>
      <c r="Q46" s="7"/>
      <c r="R46" s="7"/>
      <c r="S46" s="7"/>
      <c r="T46" s="7"/>
      <c r="U46" s="7"/>
    </row>
    <row r="47" spans="1:21" ht="16.5" x14ac:dyDescent="0.3">
      <c r="A47" s="198" t="s">
        <v>377</v>
      </c>
      <c r="B47" s="195">
        <v>0</v>
      </c>
      <c r="C47" s="196">
        <v>0</v>
      </c>
      <c r="D47" s="196">
        <v>0</v>
      </c>
      <c r="E47" s="196"/>
      <c r="F47" s="196"/>
      <c r="G47" s="196">
        <v>0</v>
      </c>
      <c r="H47" s="199" t="s">
        <v>17</v>
      </c>
      <c r="I47" s="186"/>
      <c r="J47" s="7"/>
      <c r="K47" s="7"/>
      <c r="L47" s="7"/>
      <c r="M47" s="7"/>
      <c r="N47" s="7"/>
      <c r="O47" s="7"/>
      <c r="P47" s="7"/>
      <c r="Q47" s="7"/>
      <c r="R47" s="7"/>
      <c r="S47" s="7"/>
      <c r="T47" s="7"/>
      <c r="U47" s="7"/>
    </row>
    <row r="48" spans="1:21" x14ac:dyDescent="0.3">
      <c r="A48" s="200" t="s">
        <v>163</v>
      </c>
      <c r="B48" s="201">
        <v>0</v>
      </c>
      <c r="C48" s="202">
        <v>0</v>
      </c>
      <c r="D48" s="202">
        <v>0</v>
      </c>
      <c r="E48" s="202"/>
      <c r="F48" s="202"/>
      <c r="G48" s="202">
        <v>0</v>
      </c>
      <c r="H48" s="199" t="s">
        <v>17</v>
      </c>
      <c r="I48" s="186"/>
      <c r="J48" s="7"/>
      <c r="K48" s="7"/>
      <c r="L48" s="7"/>
      <c r="M48" s="7"/>
      <c r="N48" s="7"/>
      <c r="O48" s="7"/>
      <c r="P48" s="7"/>
      <c r="Q48" s="7"/>
      <c r="R48" s="7"/>
      <c r="S48" s="7"/>
      <c r="T48" s="7"/>
      <c r="U48" s="7"/>
    </row>
    <row r="49" spans="1:21" x14ac:dyDescent="0.3">
      <c r="A49" s="203" t="s">
        <v>117</v>
      </c>
      <c r="B49" s="204">
        <f t="shared" ref="B49:G49" si="8">B47-B48</f>
        <v>0</v>
      </c>
      <c r="C49" s="204">
        <f t="shared" si="8"/>
        <v>0</v>
      </c>
      <c r="D49" s="204">
        <f t="shared" si="8"/>
        <v>0</v>
      </c>
      <c r="E49" s="204">
        <f t="shared" si="8"/>
        <v>0</v>
      </c>
      <c r="F49" s="204">
        <f t="shared" si="8"/>
        <v>0</v>
      </c>
      <c r="G49" s="204">
        <f t="shared" si="8"/>
        <v>0</v>
      </c>
      <c r="H49" s="199" t="s">
        <v>17</v>
      </c>
      <c r="I49" s="186"/>
      <c r="J49" s="7"/>
      <c r="K49" s="7"/>
      <c r="L49" s="7"/>
      <c r="M49" s="7"/>
      <c r="N49" s="7"/>
      <c r="O49" s="7"/>
      <c r="P49" s="7"/>
      <c r="Q49" s="7"/>
      <c r="R49" s="7"/>
      <c r="S49" s="7"/>
      <c r="T49" s="7"/>
      <c r="U49" s="7"/>
    </row>
    <row r="50" spans="1:21" ht="14.5" thickBot="1" x14ac:dyDescent="0.35">
      <c r="A50" s="187" t="s">
        <v>118</v>
      </c>
      <c r="B50" s="501">
        <f t="shared" ref="B50:G50" si="9">(B46*B49)*12</f>
        <v>0</v>
      </c>
      <c r="C50" s="501">
        <f t="shared" si="9"/>
        <v>0</v>
      </c>
      <c r="D50" s="501">
        <f t="shared" si="9"/>
        <v>0</v>
      </c>
      <c r="E50" s="501">
        <f t="shared" si="9"/>
        <v>0</v>
      </c>
      <c r="F50" s="501">
        <f t="shared" si="9"/>
        <v>0</v>
      </c>
      <c r="G50" s="501">
        <f t="shared" si="9"/>
        <v>0</v>
      </c>
      <c r="H50" s="500">
        <f>SUM(B50:G50)</f>
        <v>0</v>
      </c>
      <c r="I50" s="186"/>
      <c r="J50" s="7"/>
      <c r="K50" s="7"/>
      <c r="L50" s="7"/>
      <c r="M50" s="7"/>
      <c r="N50" s="7"/>
      <c r="O50" s="7"/>
      <c r="P50" s="7"/>
      <c r="Q50" s="7"/>
      <c r="R50" s="7"/>
      <c r="S50" s="7"/>
      <c r="T50" s="7"/>
      <c r="U50" s="7"/>
    </row>
    <row r="51" spans="1:21" ht="12" customHeight="1" thickTop="1" thickBot="1" x14ac:dyDescent="0.35">
      <c r="A51" s="215"/>
      <c r="B51" s="217"/>
      <c r="C51" s="216"/>
      <c r="D51" s="15"/>
      <c r="E51" s="15"/>
      <c r="F51" s="15"/>
      <c r="G51" s="15"/>
      <c r="H51" s="218"/>
      <c r="I51" s="205"/>
      <c r="J51" s="7"/>
      <c r="K51" s="7"/>
      <c r="L51" s="7"/>
      <c r="M51" s="7"/>
      <c r="N51" s="7"/>
      <c r="O51" s="7"/>
      <c r="P51" s="7"/>
      <c r="Q51" s="7"/>
      <c r="R51" s="7"/>
      <c r="S51" s="7"/>
      <c r="T51" s="7"/>
      <c r="U51" s="7"/>
    </row>
    <row r="52" spans="1:21" ht="15" thickTop="1" thickBot="1" x14ac:dyDescent="0.35">
      <c r="A52" s="185" t="s">
        <v>45</v>
      </c>
      <c r="B52" s="527"/>
      <c r="C52" s="617" t="s">
        <v>407</v>
      </c>
      <c r="D52" s="618"/>
      <c r="E52" s="555"/>
      <c r="F52" s="619" t="s">
        <v>405</v>
      </c>
      <c r="G52" s="620"/>
      <c r="H52" s="621"/>
      <c r="I52" s="7"/>
      <c r="J52" s="7"/>
      <c r="K52" s="7"/>
      <c r="L52" s="7"/>
      <c r="M52" s="7"/>
      <c r="N52" s="7"/>
      <c r="O52" s="7"/>
      <c r="P52" s="7"/>
      <c r="Q52" s="7"/>
      <c r="R52" s="7"/>
      <c r="S52" s="7"/>
      <c r="T52" s="7"/>
      <c r="U52" s="7"/>
    </row>
    <row r="53" spans="1:21" ht="17" thickBot="1" x14ac:dyDescent="0.35">
      <c r="A53" s="187" t="s">
        <v>412</v>
      </c>
      <c r="B53" s="188"/>
      <c r="C53" s="188"/>
      <c r="D53" s="188"/>
      <c r="E53" s="528"/>
      <c r="F53" s="188"/>
      <c r="G53" s="188"/>
      <c r="H53" s="189" t="s">
        <v>119</v>
      </c>
      <c r="I53" s="7"/>
      <c r="J53" s="7"/>
      <c r="K53" s="7"/>
      <c r="L53" s="7"/>
      <c r="M53" s="7"/>
      <c r="N53" s="7"/>
      <c r="O53" s="7"/>
      <c r="P53" s="7"/>
      <c r="Q53" s="7"/>
      <c r="R53" s="7"/>
      <c r="S53" s="7"/>
      <c r="T53" s="7"/>
      <c r="U53" s="7"/>
    </row>
    <row r="54" spans="1:21" ht="14.5" thickTop="1" x14ac:dyDescent="0.3">
      <c r="A54" s="190" t="s">
        <v>305</v>
      </c>
      <c r="B54" s="191">
        <v>0</v>
      </c>
      <c r="C54" s="192">
        <v>0</v>
      </c>
      <c r="D54" s="192">
        <v>0</v>
      </c>
      <c r="E54" s="192">
        <v>0</v>
      </c>
      <c r="F54" s="192">
        <v>0</v>
      </c>
      <c r="G54" s="192">
        <v>0</v>
      </c>
      <c r="H54" s="193">
        <f>+(B54*B55)+(C54*C55)+(D54*D55)+(E54*E55)+(G54*G55)</f>
        <v>0</v>
      </c>
      <c r="I54" s="7"/>
      <c r="J54" s="7"/>
      <c r="K54" s="7"/>
      <c r="L54" s="7"/>
      <c r="M54" s="7"/>
      <c r="N54" s="7"/>
      <c r="O54" s="7"/>
      <c r="P54" s="7"/>
      <c r="Q54" s="7"/>
      <c r="R54" s="7"/>
      <c r="S54" s="7"/>
      <c r="T54" s="7"/>
      <c r="U54" s="7"/>
    </row>
    <row r="55" spans="1:21" x14ac:dyDescent="0.3">
      <c r="A55" s="194" t="s">
        <v>40</v>
      </c>
      <c r="B55" s="195">
        <v>0</v>
      </c>
      <c r="C55" s="196">
        <v>0</v>
      </c>
      <c r="D55" s="196">
        <v>0</v>
      </c>
      <c r="E55" s="196">
        <v>0</v>
      </c>
      <c r="F55" s="196">
        <v>0</v>
      </c>
      <c r="G55" s="196">
        <v>0</v>
      </c>
      <c r="H55" s="197">
        <f>SUM(B55:G55)</f>
        <v>0</v>
      </c>
      <c r="I55" s="7"/>
      <c r="J55" s="7"/>
      <c r="K55" s="7"/>
      <c r="L55" s="7"/>
      <c r="M55" s="7"/>
      <c r="N55" s="7"/>
      <c r="O55" s="7"/>
      <c r="P55" s="7"/>
      <c r="Q55" s="7"/>
      <c r="R55" s="7"/>
      <c r="S55" s="7"/>
      <c r="T55" s="7"/>
      <c r="U55" s="7"/>
    </row>
    <row r="56" spans="1:21" ht="16.5" x14ac:dyDescent="0.3">
      <c r="A56" s="198" t="s">
        <v>377</v>
      </c>
      <c r="B56" s="195">
        <v>0</v>
      </c>
      <c r="C56" s="196">
        <v>0</v>
      </c>
      <c r="D56" s="196">
        <v>0</v>
      </c>
      <c r="E56" s="196">
        <v>0</v>
      </c>
      <c r="F56" s="196">
        <v>0</v>
      </c>
      <c r="G56" s="196">
        <v>0</v>
      </c>
      <c r="H56" s="199" t="s">
        <v>17</v>
      </c>
      <c r="I56" s="7"/>
      <c r="J56" s="7"/>
      <c r="K56" s="7"/>
      <c r="L56" s="7"/>
      <c r="M56" s="7"/>
      <c r="N56" s="7"/>
      <c r="O56" s="7"/>
      <c r="P56" s="7"/>
      <c r="Q56" s="7"/>
      <c r="R56" s="7"/>
      <c r="S56" s="7"/>
      <c r="T56" s="7"/>
      <c r="U56" s="7"/>
    </row>
    <row r="57" spans="1:21" x14ac:dyDescent="0.3">
      <c r="A57" s="200" t="s">
        <v>163</v>
      </c>
      <c r="B57" s="201">
        <v>0</v>
      </c>
      <c r="C57" s="202">
        <v>0</v>
      </c>
      <c r="D57" s="202">
        <v>0</v>
      </c>
      <c r="E57" s="202">
        <v>0</v>
      </c>
      <c r="F57" s="202">
        <v>0</v>
      </c>
      <c r="G57" s="202">
        <v>0</v>
      </c>
      <c r="H57" s="199" t="s">
        <v>17</v>
      </c>
      <c r="I57" s="7"/>
      <c r="J57" s="7"/>
      <c r="K57" s="7"/>
      <c r="L57" s="7"/>
      <c r="M57" s="7"/>
      <c r="N57" s="7"/>
      <c r="O57" s="7"/>
      <c r="P57" s="7"/>
      <c r="Q57" s="7"/>
      <c r="R57" s="7"/>
      <c r="S57" s="7"/>
      <c r="T57" s="7"/>
      <c r="U57" s="7"/>
    </row>
    <row r="58" spans="1:21" x14ac:dyDescent="0.3">
      <c r="A58" s="203" t="s">
        <v>117</v>
      </c>
      <c r="B58" s="204">
        <f t="shared" ref="B58:G58" si="10">B56-B57</f>
        <v>0</v>
      </c>
      <c r="C58" s="204">
        <f t="shared" si="10"/>
        <v>0</v>
      </c>
      <c r="D58" s="204">
        <f t="shared" si="10"/>
        <v>0</v>
      </c>
      <c r="E58" s="204">
        <f t="shared" si="10"/>
        <v>0</v>
      </c>
      <c r="F58" s="204">
        <f t="shared" si="10"/>
        <v>0</v>
      </c>
      <c r="G58" s="204">
        <f t="shared" si="10"/>
        <v>0</v>
      </c>
      <c r="H58" s="199" t="s">
        <v>17</v>
      </c>
      <c r="I58" s="7"/>
      <c r="J58" s="7"/>
      <c r="K58" s="7"/>
      <c r="L58" s="7"/>
      <c r="M58" s="7"/>
      <c r="N58" s="7"/>
      <c r="O58" s="7"/>
      <c r="P58" s="7"/>
      <c r="Q58" s="7"/>
      <c r="R58" s="7"/>
      <c r="S58" s="7"/>
      <c r="T58" s="7"/>
      <c r="U58" s="7"/>
    </row>
    <row r="59" spans="1:21" ht="14.5" thickBot="1" x14ac:dyDescent="0.35">
      <c r="A59" s="187" t="s">
        <v>118</v>
      </c>
      <c r="B59" s="501">
        <f t="shared" ref="B59:G59" si="11">(B55*B58)*12</f>
        <v>0</v>
      </c>
      <c r="C59" s="501">
        <f t="shared" si="11"/>
        <v>0</v>
      </c>
      <c r="D59" s="501">
        <f t="shared" si="11"/>
        <v>0</v>
      </c>
      <c r="E59" s="501">
        <f t="shared" si="11"/>
        <v>0</v>
      </c>
      <c r="F59" s="501">
        <f t="shared" si="11"/>
        <v>0</v>
      </c>
      <c r="G59" s="501">
        <f t="shared" si="11"/>
        <v>0</v>
      </c>
      <c r="H59" s="500">
        <f>SUM(B59:G59)</f>
        <v>0</v>
      </c>
      <c r="I59" s="7"/>
      <c r="J59" s="7"/>
      <c r="K59" s="7"/>
      <c r="L59" s="7"/>
      <c r="M59" s="7"/>
      <c r="N59" s="7"/>
      <c r="O59" s="7"/>
      <c r="P59" s="7"/>
      <c r="Q59" s="7"/>
      <c r="R59" s="7"/>
      <c r="S59" s="7"/>
      <c r="T59" s="7"/>
      <c r="U59" s="7"/>
    </row>
    <row r="60" spans="1:21" ht="12" customHeight="1" thickTop="1" thickBot="1" x14ac:dyDescent="0.35">
      <c r="A60" s="215"/>
      <c r="B60" s="217"/>
      <c r="C60" s="216"/>
      <c r="D60" s="15"/>
      <c r="E60" s="15"/>
      <c r="F60" s="15"/>
      <c r="G60" s="15"/>
      <c r="H60" s="218"/>
      <c r="I60" s="7"/>
      <c r="J60" s="7"/>
      <c r="K60" s="7"/>
      <c r="L60" s="7"/>
      <c r="M60" s="7"/>
      <c r="N60" s="7"/>
      <c r="O60" s="7"/>
      <c r="P60" s="7"/>
      <c r="Q60" s="7"/>
      <c r="R60" s="7"/>
      <c r="S60" s="7"/>
      <c r="T60" s="7"/>
      <c r="U60" s="7"/>
    </row>
    <row r="61" spans="1:21" ht="15" thickTop="1" thickBot="1" x14ac:dyDescent="0.35">
      <c r="A61" s="185" t="s">
        <v>366</v>
      </c>
      <c r="B61" s="527"/>
      <c r="C61" s="617" t="s">
        <v>407</v>
      </c>
      <c r="D61" s="618"/>
      <c r="E61" s="555"/>
      <c r="F61" s="619" t="s">
        <v>405</v>
      </c>
      <c r="G61" s="620"/>
      <c r="H61" s="621"/>
      <c r="I61" s="7"/>
      <c r="J61" s="7"/>
      <c r="K61" s="7"/>
      <c r="L61" s="7"/>
      <c r="M61" s="7"/>
      <c r="N61" s="7"/>
      <c r="O61" s="7"/>
      <c r="P61" s="7"/>
      <c r="Q61" s="7"/>
      <c r="R61" s="7"/>
      <c r="S61" s="7"/>
      <c r="T61" s="7"/>
      <c r="U61" s="7"/>
    </row>
    <row r="62" spans="1:21" ht="17" thickBot="1" x14ac:dyDescent="0.35">
      <c r="A62" s="187" t="s">
        <v>412</v>
      </c>
      <c r="B62" s="188"/>
      <c r="C62" s="188"/>
      <c r="D62" s="188"/>
      <c r="E62" s="528"/>
      <c r="F62" s="188"/>
      <c r="G62" s="188"/>
      <c r="H62" s="189" t="s">
        <v>119</v>
      </c>
      <c r="I62" s="7"/>
      <c r="J62" s="7"/>
      <c r="K62" s="7"/>
      <c r="L62" s="7"/>
      <c r="M62" s="7"/>
      <c r="N62" s="7"/>
      <c r="O62" s="7"/>
      <c r="P62" s="7"/>
      <c r="Q62" s="7"/>
      <c r="R62" s="7"/>
      <c r="S62" s="7"/>
      <c r="T62" s="7"/>
      <c r="U62" s="7"/>
    </row>
    <row r="63" spans="1:21" ht="14.5" thickTop="1" x14ac:dyDescent="0.3">
      <c r="A63" s="190" t="s">
        <v>305</v>
      </c>
      <c r="B63" s="191">
        <v>0</v>
      </c>
      <c r="C63" s="192">
        <v>0</v>
      </c>
      <c r="D63" s="192">
        <v>0</v>
      </c>
      <c r="E63" s="192">
        <v>0</v>
      </c>
      <c r="F63" s="192">
        <v>0</v>
      </c>
      <c r="G63" s="192">
        <v>0</v>
      </c>
      <c r="H63" s="193">
        <f>+(B63*B64)+(C63*C64)+(D63*D64)+(E63*E64)+(G63*G64)</f>
        <v>0</v>
      </c>
      <c r="I63" s="7"/>
      <c r="J63" s="7"/>
      <c r="K63" s="7"/>
      <c r="L63" s="7"/>
      <c r="M63" s="7"/>
      <c r="N63" s="7"/>
      <c r="O63" s="7"/>
      <c r="P63" s="7"/>
      <c r="Q63" s="7"/>
      <c r="R63" s="7"/>
      <c r="S63" s="7"/>
      <c r="T63" s="7"/>
      <c r="U63" s="7"/>
    </row>
    <row r="64" spans="1:21" x14ac:dyDescent="0.3">
      <c r="A64" s="194" t="s">
        <v>40</v>
      </c>
      <c r="B64" s="195">
        <v>0</v>
      </c>
      <c r="C64" s="196">
        <v>0</v>
      </c>
      <c r="D64" s="196">
        <v>0</v>
      </c>
      <c r="E64" s="196">
        <v>0</v>
      </c>
      <c r="F64" s="196">
        <v>0</v>
      </c>
      <c r="G64" s="196">
        <v>0</v>
      </c>
      <c r="H64" s="197">
        <f>SUM(B64:G64)</f>
        <v>0</v>
      </c>
      <c r="I64" s="7"/>
      <c r="J64" s="7"/>
      <c r="K64" s="7"/>
      <c r="L64" s="7"/>
      <c r="M64" s="7"/>
      <c r="N64" s="7"/>
      <c r="O64" s="7"/>
      <c r="P64" s="7"/>
      <c r="Q64" s="7"/>
      <c r="R64" s="7"/>
      <c r="S64" s="7"/>
      <c r="T64" s="7"/>
      <c r="U64" s="7"/>
    </row>
    <row r="65" spans="1:21" ht="17.5" thickTop="1" thickBot="1" x14ac:dyDescent="0.35">
      <c r="A65" s="198" t="s">
        <v>377</v>
      </c>
      <c r="B65" s="195">
        <v>0</v>
      </c>
      <c r="C65" s="196">
        <v>0</v>
      </c>
      <c r="D65" s="196">
        <v>0</v>
      </c>
      <c r="E65" s="196">
        <v>0</v>
      </c>
      <c r="F65" s="196">
        <v>0</v>
      </c>
      <c r="G65" s="196">
        <v>0</v>
      </c>
      <c r="H65" s="199" t="s">
        <v>17</v>
      </c>
      <c r="I65" s="7"/>
      <c r="J65" s="7"/>
      <c r="K65" s="7"/>
      <c r="L65" s="7"/>
      <c r="M65" s="7"/>
      <c r="N65" s="7"/>
      <c r="O65" s="7"/>
      <c r="P65" s="7"/>
      <c r="Q65" s="7"/>
      <c r="R65" s="7"/>
      <c r="S65" s="7"/>
      <c r="T65" s="7"/>
      <c r="U65" s="7"/>
    </row>
    <row r="66" spans="1:21" x14ac:dyDescent="0.3">
      <c r="A66" s="200" t="s">
        <v>163</v>
      </c>
      <c r="B66" s="201">
        <v>0</v>
      </c>
      <c r="C66" s="202">
        <v>0</v>
      </c>
      <c r="D66" s="202">
        <v>0</v>
      </c>
      <c r="E66" s="202">
        <v>0</v>
      </c>
      <c r="F66" s="202">
        <v>0</v>
      </c>
      <c r="G66" s="202">
        <v>0</v>
      </c>
      <c r="H66" s="199" t="s">
        <v>17</v>
      </c>
      <c r="I66" s="7"/>
      <c r="J66" s="7"/>
      <c r="K66" s="7"/>
      <c r="L66" s="7"/>
      <c r="M66" s="7"/>
      <c r="N66" s="7"/>
      <c r="O66" s="7"/>
      <c r="P66" s="7"/>
      <c r="Q66" s="7"/>
      <c r="R66" s="7"/>
      <c r="S66" s="7"/>
      <c r="T66" s="7"/>
      <c r="U66" s="7"/>
    </row>
    <row r="67" spans="1:21" x14ac:dyDescent="0.3">
      <c r="A67" s="203" t="s">
        <v>117</v>
      </c>
      <c r="B67" s="204">
        <f t="shared" ref="B67:G67" si="12">B65-B66</f>
        <v>0</v>
      </c>
      <c r="C67" s="204">
        <f t="shared" si="12"/>
        <v>0</v>
      </c>
      <c r="D67" s="204">
        <f t="shared" si="12"/>
        <v>0</v>
      </c>
      <c r="E67" s="204">
        <f t="shared" si="12"/>
        <v>0</v>
      </c>
      <c r="F67" s="204">
        <f t="shared" si="12"/>
        <v>0</v>
      </c>
      <c r="G67" s="204">
        <f t="shared" si="12"/>
        <v>0</v>
      </c>
      <c r="H67" s="199" t="s">
        <v>17</v>
      </c>
      <c r="I67" s="7"/>
      <c r="J67" s="7"/>
      <c r="K67" s="7"/>
      <c r="L67" s="7"/>
      <c r="M67" s="7"/>
      <c r="N67" s="7"/>
      <c r="O67" s="7"/>
      <c r="P67" s="7"/>
      <c r="Q67" s="7"/>
      <c r="R67" s="7"/>
      <c r="S67" s="7"/>
      <c r="T67" s="7"/>
      <c r="U67" s="7"/>
    </row>
    <row r="68" spans="1:21" ht="14.5" thickBot="1" x14ac:dyDescent="0.35">
      <c r="A68" s="187" t="s">
        <v>118</v>
      </c>
      <c r="B68" s="501">
        <f t="shared" ref="B68:G68" si="13">(B64*B67)*12</f>
        <v>0</v>
      </c>
      <c r="C68" s="501">
        <f t="shared" si="13"/>
        <v>0</v>
      </c>
      <c r="D68" s="501">
        <f t="shared" si="13"/>
        <v>0</v>
      </c>
      <c r="E68" s="501">
        <f t="shared" si="13"/>
        <v>0</v>
      </c>
      <c r="F68" s="501">
        <f t="shared" si="13"/>
        <v>0</v>
      </c>
      <c r="G68" s="501">
        <f t="shared" si="13"/>
        <v>0</v>
      </c>
      <c r="H68" s="500">
        <f>SUM(B68:G68)</f>
        <v>0</v>
      </c>
      <c r="I68" s="7"/>
      <c r="J68" s="7"/>
      <c r="K68" s="7"/>
      <c r="L68" s="7"/>
      <c r="M68" s="7"/>
      <c r="N68" s="7"/>
      <c r="O68" s="7"/>
      <c r="P68" s="7"/>
      <c r="Q68" s="7"/>
      <c r="R68" s="7"/>
      <c r="S68" s="7"/>
      <c r="T68" s="7"/>
      <c r="U68" s="7"/>
    </row>
    <row r="69" spans="1:21" ht="12" customHeight="1" thickTop="1" thickBot="1" x14ac:dyDescent="0.35">
      <c r="A69" s="215"/>
      <c r="B69" s="535"/>
      <c r="C69" s="536"/>
      <c r="D69" s="537"/>
      <c r="E69" s="537"/>
      <c r="F69" s="537"/>
      <c r="G69" s="537"/>
      <c r="H69" s="538"/>
      <c r="I69" s="7"/>
      <c r="J69" s="7"/>
      <c r="K69" s="7"/>
      <c r="L69" s="7"/>
      <c r="M69" s="7"/>
      <c r="N69" s="7"/>
      <c r="O69" s="7"/>
      <c r="P69" s="7"/>
      <c r="Q69" s="7"/>
      <c r="R69" s="7"/>
      <c r="S69" s="7"/>
      <c r="T69" s="7"/>
      <c r="U69" s="7"/>
    </row>
    <row r="70" spans="1:21" ht="15" thickTop="1" thickBot="1" x14ac:dyDescent="0.35">
      <c r="A70" s="219" t="s">
        <v>367</v>
      </c>
      <c r="B70" s="527"/>
      <c r="C70" s="617" t="s">
        <v>407</v>
      </c>
      <c r="D70" s="618"/>
      <c r="E70" s="555"/>
      <c r="F70" s="619" t="s">
        <v>405</v>
      </c>
      <c r="G70" s="620"/>
      <c r="H70" s="621"/>
      <c r="I70" s="7"/>
      <c r="J70" s="7"/>
      <c r="K70" s="7"/>
      <c r="L70" s="7"/>
      <c r="M70" s="7"/>
      <c r="N70" s="7"/>
      <c r="O70" s="7"/>
      <c r="P70" s="7"/>
      <c r="Q70" s="7"/>
      <c r="R70" s="7"/>
      <c r="S70" s="7"/>
      <c r="T70" s="7"/>
      <c r="U70" s="7"/>
    </row>
    <row r="71" spans="1:21" ht="17" thickBot="1" x14ac:dyDescent="0.35">
      <c r="A71" s="187" t="s">
        <v>412</v>
      </c>
      <c r="B71" s="188"/>
      <c r="C71" s="188"/>
      <c r="D71" s="188"/>
      <c r="E71" s="528"/>
      <c r="F71" s="188"/>
      <c r="G71" s="188"/>
      <c r="H71" s="534" t="s">
        <v>119</v>
      </c>
      <c r="I71" s="7"/>
      <c r="J71" s="7"/>
      <c r="K71" s="7"/>
      <c r="L71" s="7"/>
      <c r="M71" s="7"/>
      <c r="N71" s="7"/>
      <c r="O71" s="7"/>
      <c r="P71" s="7"/>
      <c r="Q71" s="7"/>
      <c r="R71" s="7"/>
      <c r="S71" s="7"/>
      <c r="T71" s="7"/>
      <c r="U71" s="7"/>
    </row>
    <row r="72" spans="1:21" ht="14.5" thickTop="1" x14ac:dyDescent="0.3">
      <c r="A72" s="190" t="s">
        <v>305</v>
      </c>
      <c r="B72" s="191">
        <v>0</v>
      </c>
      <c r="C72" s="192">
        <v>0</v>
      </c>
      <c r="D72" s="192">
        <v>0</v>
      </c>
      <c r="E72" s="192"/>
      <c r="F72" s="192"/>
      <c r="G72" s="192">
        <v>0</v>
      </c>
      <c r="H72" s="193">
        <f>+(B72*B73)+(C72*C73)+(D72*D73)+(E72*E73)+(G72*G73)</f>
        <v>0</v>
      </c>
      <c r="I72" s="7"/>
      <c r="J72" s="7"/>
      <c r="K72" s="7"/>
      <c r="L72" s="7"/>
      <c r="M72" s="7"/>
      <c r="N72" s="7"/>
      <c r="O72" s="7"/>
      <c r="P72" s="7"/>
      <c r="Q72" s="7"/>
      <c r="R72" s="7"/>
      <c r="S72" s="7"/>
      <c r="T72" s="7"/>
      <c r="U72" s="7"/>
    </row>
    <row r="73" spans="1:21" ht="16.5" customHeight="1" x14ac:dyDescent="0.3">
      <c r="A73" s="194" t="s">
        <v>40</v>
      </c>
      <c r="B73" s="195"/>
      <c r="C73" s="196">
        <v>0</v>
      </c>
      <c r="D73" s="196">
        <v>0</v>
      </c>
      <c r="E73" s="196"/>
      <c r="F73" s="196"/>
      <c r="G73" s="196">
        <v>0</v>
      </c>
      <c r="H73" s="197">
        <f>SUM(B73:G73)</f>
        <v>0</v>
      </c>
      <c r="I73" s="220"/>
      <c r="J73" s="220"/>
      <c r="K73" s="7"/>
      <c r="L73" s="7"/>
      <c r="M73" s="7"/>
      <c r="N73" s="7"/>
      <c r="O73" s="7"/>
      <c r="P73" s="7"/>
      <c r="Q73" s="7"/>
      <c r="R73" s="7"/>
      <c r="S73" s="7"/>
      <c r="T73" s="7"/>
    </row>
    <row r="74" spans="1:21" ht="18" customHeight="1" x14ac:dyDescent="0.3">
      <c r="A74" s="198" t="s">
        <v>377</v>
      </c>
      <c r="B74" s="195"/>
      <c r="C74" s="196">
        <v>0</v>
      </c>
      <c r="D74" s="196">
        <v>0</v>
      </c>
      <c r="E74" s="196"/>
      <c r="F74" s="196"/>
      <c r="G74" s="196">
        <v>0</v>
      </c>
      <c r="H74" s="199" t="s">
        <v>17</v>
      </c>
      <c r="I74" s="221"/>
      <c r="J74" s="220"/>
      <c r="K74" s="7"/>
      <c r="L74" s="7"/>
      <c r="M74" s="7"/>
      <c r="N74" s="7"/>
      <c r="O74" s="7"/>
      <c r="P74" s="7"/>
      <c r="Q74" s="7"/>
      <c r="R74" s="7"/>
      <c r="S74" s="7"/>
      <c r="T74" s="7"/>
    </row>
    <row r="75" spans="1:21" x14ac:dyDescent="0.3">
      <c r="A75" s="200" t="s">
        <v>163</v>
      </c>
      <c r="B75" s="201"/>
      <c r="C75" s="202">
        <v>0</v>
      </c>
      <c r="D75" s="202">
        <v>0</v>
      </c>
      <c r="E75" s="202"/>
      <c r="F75" s="202"/>
      <c r="G75" s="202">
        <v>0</v>
      </c>
      <c r="H75" s="199" t="s">
        <v>17</v>
      </c>
      <c r="I75" s="221"/>
      <c r="J75" s="220"/>
      <c r="K75" s="7"/>
      <c r="L75" s="7"/>
      <c r="M75" s="7"/>
      <c r="N75" s="7"/>
      <c r="O75" s="7"/>
      <c r="P75" s="7"/>
      <c r="Q75" s="7"/>
      <c r="R75" s="7"/>
      <c r="S75" s="7"/>
      <c r="T75" s="7"/>
    </row>
    <row r="76" spans="1:21" x14ac:dyDescent="0.3">
      <c r="A76" s="203" t="s">
        <v>117</v>
      </c>
      <c r="B76" s="204">
        <f t="shared" ref="B76:G76" si="14">B74-B75</f>
        <v>0</v>
      </c>
      <c r="C76" s="204">
        <f t="shared" si="14"/>
        <v>0</v>
      </c>
      <c r="D76" s="204">
        <f t="shared" si="14"/>
        <v>0</v>
      </c>
      <c r="E76" s="204">
        <f t="shared" si="14"/>
        <v>0</v>
      </c>
      <c r="F76" s="204">
        <f t="shared" si="14"/>
        <v>0</v>
      </c>
      <c r="G76" s="204">
        <f t="shared" si="14"/>
        <v>0</v>
      </c>
      <c r="H76" s="199" t="s">
        <v>17</v>
      </c>
      <c r="I76" s="221"/>
      <c r="J76" s="220"/>
      <c r="K76" s="7"/>
      <c r="L76" s="7"/>
      <c r="M76" s="7"/>
      <c r="N76" s="7"/>
      <c r="O76" s="7"/>
      <c r="P76" s="7"/>
      <c r="Q76" s="7"/>
      <c r="R76" s="7"/>
      <c r="S76" s="7"/>
      <c r="T76" s="7"/>
    </row>
    <row r="77" spans="1:21" ht="14.5" thickBot="1" x14ac:dyDescent="0.35">
      <c r="A77" s="187" t="s">
        <v>118</v>
      </c>
      <c r="B77" s="501">
        <f t="shared" ref="B77:G77" si="15">(B73*B76)*12</f>
        <v>0</v>
      </c>
      <c r="C77" s="501">
        <f t="shared" si="15"/>
        <v>0</v>
      </c>
      <c r="D77" s="501">
        <f t="shared" si="15"/>
        <v>0</v>
      </c>
      <c r="E77" s="501">
        <f t="shared" si="15"/>
        <v>0</v>
      </c>
      <c r="F77" s="501">
        <f t="shared" si="15"/>
        <v>0</v>
      </c>
      <c r="G77" s="501">
        <f t="shared" si="15"/>
        <v>0</v>
      </c>
      <c r="H77" s="500">
        <f>SUM(B77:G77)</f>
        <v>0</v>
      </c>
      <c r="I77" s="221"/>
      <c r="J77" s="220"/>
      <c r="K77" s="7"/>
      <c r="L77" s="7"/>
      <c r="M77" s="7"/>
      <c r="N77" s="7"/>
      <c r="O77" s="7"/>
      <c r="P77" s="7"/>
      <c r="Q77" s="7"/>
      <c r="R77" s="7"/>
      <c r="S77" s="7"/>
    </row>
    <row r="78" spans="1:21" ht="15" thickTop="1" thickBot="1" x14ac:dyDescent="0.35">
      <c r="A78" s="222"/>
      <c r="B78" s="206"/>
      <c r="C78" s="207"/>
      <c r="D78" s="1"/>
      <c r="E78" s="1"/>
      <c r="F78" s="1"/>
      <c r="G78" s="1"/>
      <c r="H78" s="223"/>
      <c r="I78" s="224"/>
      <c r="J78" s="224"/>
    </row>
    <row r="79" spans="1:21" ht="14.5" thickTop="1" x14ac:dyDescent="0.25">
      <c r="A79" s="185" t="s">
        <v>368</v>
      </c>
      <c r="B79" s="337" t="s">
        <v>378</v>
      </c>
      <c r="C79" s="336"/>
      <c r="D79" s="336"/>
      <c r="E79" s="336"/>
      <c r="F79" s="336"/>
      <c r="G79" s="336"/>
      <c r="H79" s="338"/>
    </row>
    <row r="80" spans="1:21" ht="14.5" thickBot="1" x14ac:dyDescent="0.35">
      <c r="A80" s="187" t="s">
        <v>36</v>
      </c>
      <c r="B80" s="188" t="s">
        <v>409</v>
      </c>
      <c r="C80" s="188" t="s">
        <v>37</v>
      </c>
      <c r="D80" s="188" t="s">
        <v>38</v>
      </c>
      <c r="E80" s="214" t="s">
        <v>39</v>
      </c>
      <c r="F80" s="188" t="s">
        <v>410</v>
      </c>
      <c r="G80" s="214" t="s">
        <v>411</v>
      </c>
      <c r="H80" s="189" t="s">
        <v>119</v>
      </c>
      <c r="J80" s="7"/>
    </row>
    <row r="81" spans="1:12" ht="14.5" thickTop="1" x14ac:dyDescent="0.3">
      <c r="A81" s="190" t="s">
        <v>305</v>
      </c>
      <c r="B81" s="225">
        <f t="shared" ref="B81:G81" si="16">+(B72*B73)+(B54*B55)+(B45*B46)+(B36*B37)+(B63*B64)+(B27*B28)+(B18*B19)+(B9*B10)</f>
        <v>0</v>
      </c>
      <c r="C81" s="225">
        <f t="shared" si="16"/>
        <v>0</v>
      </c>
      <c r="D81" s="225">
        <f t="shared" si="16"/>
        <v>0</v>
      </c>
      <c r="E81" s="225">
        <f t="shared" si="16"/>
        <v>0</v>
      </c>
      <c r="F81" s="225">
        <f t="shared" si="16"/>
        <v>0</v>
      </c>
      <c r="G81" s="225">
        <f t="shared" si="16"/>
        <v>0</v>
      </c>
      <c r="H81" s="193">
        <f>SUM(B81:G81)</f>
        <v>0</v>
      </c>
      <c r="J81" s="7"/>
    </row>
    <row r="82" spans="1:12" x14ac:dyDescent="0.3">
      <c r="A82" s="194" t="s">
        <v>40</v>
      </c>
      <c r="B82" s="226">
        <f t="shared" ref="B82:G82" si="17">B64+B37+B46+B55+B73+B28+B19+B10</f>
        <v>0</v>
      </c>
      <c r="C82" s="226">
        <f t="shared" si="17"/>
        <v>0</v>
      </c>
      <c r="D82" s="226">
        <f t="shared" si="17"/>
        <v>0</v>
      </c>
      <c r="E82" s="226">
        <f t="shared" si="17"/>
        <v>0</v>
      </c>
      <c r="F82" s="226">
        <f t="shared" si="17"/>
        <v>0</v>
      </c>
      <c r="G82" s="226">
        <f t="shared" si="17"/>
        <v>0</v>
      </c>
      <c r="H82" s="197">
        <f>SUM(B82:G82)</f>
        <v>0</v>
      </c>
      <c r="J82" s="7"/>
    </row>
    <row r="83" spans="1:12" ht="16.5" customHeight="1" x14ac:dyDescent="0.3">
      <c r="A83" s="198" t="s">
        <v>377</v>
      </c>
      <c r="B83" s="227">
        <v>0</v>
      </c>
      <c r="C83" s="228"/>
      <c r="D83" s="228"/>
      <c r="E83" s="228"/>
      <c r="F83" s="228"/>
      <c r="G83" s="228">
        <v>0</v>
      </c>
      <c r="H83" s="199" t="s">
        <v>17</v>
      </c>
      <c r="I83" s="7"/>
      <c r="J83" s="7"/>
    </row>
    <row r="84" spans="1:12" x14ac:dyDescent="0.3">
      <c r="A84" s="200" t="s">
        <v>163</v>
      </c>
      <c r="B84" s="229">
        <v>0</v>
      </c>
      <c r="C84" s="230">
        <v>0</v>
      </c>
      <c r="D84" s="230">
        <v>0</v>
      </c>
      <c r="E84" s="230"/>
      <c r="F84" s="230"/>
      <c r="G84" s="230">
        <v>0</v>
      </c>
      <c r="H84" s="199" t="s">
        <v>17</v>
      </c>
      <c r="I84" s="7"/>
      <c r="J84" s="7"/>
      <c r="K84" s="231"/>
    </row>
    <row r="85" spans="1:12" x14ac:dyDescent="0.3">
      <c r="A85" s="203" t="s">
        <v>117</v>
      </c>
      <c r="B85" s="232">
        <f t="shared" ref="B85:G85" si="18">B83-B84</f>
        <v>0</v>
      </c>
      <c r="C85" s="232">
        <f t="shared" si="18"/>
        <v>0</v>
      </c>
      <c r="D85" s="232">
        <f t="shared" si="18"/>
        <v>0</v>
      </c>
      <c r="E85" s="232">
        <f t="shared" si="18"/>
        <v>0</v>
      </c>
      <c r="F85" s="232">
        <f t="shared" si="18"/>
        <v>0</v>
      </c>
      <c r="G85" s="232">
        <f t="shared" si="18"/>
        <v>0</v>
      </c>
      <c r="H85" s="199" t="s">
        <v>17</v>
      </c>
      <c r="I85" s="7"/>
      <c r="J85" s="7"/>
      <c r="L85" s="231"/>
    </row>
    <row r="86" spans="1:12" ht="16" customHeight="1" x14ac:dyDescent="0.3">
      <c r="A86" s="203" t="s">
        <v>118</v>
      </c>
      <c r="B86" s="204">
        <f t="shared" ref="B86:G86" si="19">B68+B41+B50+B59+B77+B32+B23+B14</f>
        <v>0</v>
      </c>
      <c r="C86" s="204">
        <f t="shared" si="19"/>
        <v>0</v>
      </c>
      <c r="D86" s="204">
        <f t="shared" si="19"/>
        <v>0</v>
      </c>
      <c r="E86" s="204">
        <f t="shared" si="19"/>
        <v>0</v>
      </c>
      <c r="F86" s="204">
        <f t="shared" si="19"/>
        <v>0</v>
      </c>
      <c r="G86" s="204">
        <f t="shared" si="19"/>
        <v>0</v>
      </c>
      <c r="H86" s="197">
        <f>SUM(B86:G86)</f>
        <v>0</v>
      </c>
      <c r="I86" s="7"/>
      <c r="J86" s="7"/>
      <c r="K86" s="7"/>
    </row>
    <row r="87" spans="1:12" ht="16" customHeight="1" x14ac:dyDescent="0.3">
      <c r="A87" s="233" t="s">
        <v>46</v>
      </c>
      <c r="B87" s="623"/>
      <c r="C87" s="623"/>
      <c r="D87" s="623"/>
      <c r="E87" s="623"/>
      <c r="F87" s="623"/>
      <c r="G87" s="623"/>
      <c r="H87" s="625">
        <f>SUM(B87:G88)</f>
        <v>0</v>
      </c>
      <c r="I87" s="7"/>
      <c r="J87" s="7"/>
      <c r="K87" s="7"/>
      <c r="L87" s="7"/>
    </row>
    <row r="88" spans="1:12" ht="16" customHeight="1" thickBot="1" x14ac:dyDescent="0.35">
      <c r="A88" s="557" t="s">
        <v>415</v>
      </c>
      <c r="B88" s="624"/>
      <c r="C88" s="624"/>
      <c r="D88" s="624"/>
      <c r="E88" s="624"/>
      <c r="F88" s="624"/>
      <c r="G88" s="624"/>
      <c r="H88" s="626"/>
      <c r="I88" s="7"/>
      <c r="J88" s="7"/>
      <c r="K88" s="7"/>
      <c r="L88" s="7"/>
    </row>
    <row r="89" spans="1:12" ht="21" customHeight="1" thickTop="1" x14ac:dyDescent="0.3">
      <c r="A89" s="234" t="s">
        <v>379</v>
      </c>
      <c r="B89" s="235"/>
      <c r="C89" s="235"/>
      <c r="D89" s="235"/>
      <c r="E89" s="235"/>
      <c r="F89" s="235"/>
      <c r="G89" s="235"/>
      <c r="H89" s="235"/>
      <c r="I89" s="7"/>
      <c r="J89" s="7"/>
      <c r="K89" s="7"/>
      <c r="L89" s="7"/>
    </row>
    <row r="90" spans="1:12" ht="33" customHeight="1" x14ac:dyDescent="0.3">
      <c r="A90" s="622" t="s">
        <v>404</v>
      </c>
      <c r="B90" s="622"/>
      <c r="C90" s="622"/>
      <c r="D90" s="622"/>
      <c r="E90" s="622"/>
      <c r="F90" s="622"/>
      <c r="G90" s="622"/>
      <c r="H90" s="622"/>
      <c r="I90" s="7"/>
      <c r="J90" s="7"/>
      <c r="K90" s="7"/>
      <c r="L90" s="7"/>
    </row>
    <row r="91" spans="1:12" ht="35.25" customHeight="1" x14ac:dyDescent="0.3">
      <c r="A91" s="622" t="s">
        <v>413</v>
      </c>
      <c r="B91" s="622"/>
      <c r="C91" s="622"/>
      <c r="D91" s="622"/>
      <c r="E91" s="622"/>
      <c r="F91" s="622"/>
      <c r="G91" s="622"/>
      <c r="H91" s="622"/>
      <c r="I91" s="7"/>
      <c r="J91" s="7"/>
      <c r="K91" s="7"/>
      <c r="L91" s="7"/>
    </row>
    <row r="92" spans="1:12" x14ac:dyDescent="0.3">
      <c r="A92" s="236"/>
      <c r="B92" s="237"/>
      <c r="C92" s="238"/>
      <c r="D92" s="238"/>
      <c r="E92" s="238"/>
      <c r="F92" s="238"/>
      <c r="G92" s="184"/>
      <c r="H92" s="7"/>
      <c r="I92" s="7"/>
      <c r="J92" s="7"/>
      <c r="K92" s="7"/>
      <c r="L92" s="7"/>
    </row>
    <row r="93" spans="1:12" x14ac:dyDescent="0.3">
      <c r="A93" s="239"/>
      <c r="B93" s="237"/>
      <c r="C93" s="237"/>
      <c r="D93" s="237"/>
      <c r="E93" s="240"/>
      <c r="F93" s="240"/>
      <c r="H93" s="7"/>
      <c r="I93" s="7"/>
      <c r="J93" s="7"/>
      <c r="K93" s="7"/>
      <c r="L93" s="7"/>
    </row>
    <row r="94" spans="1:12" x14ac:dyDescent="0.3">
      <c r="A94" s="241"/>
      <c r="B94" s="242"/>
      <c r="C94" s="242"/>
      <c r="D94" s="243"/>
      <c r="E94" s="240"/>
      <c r="F94" s="240"/>
      <c r="H94" s="7"/>
      <c r="I94" s="7"/>
      <c r="J94" s="7"/>
      <c r="K94" s="7"/>
      <c r="L94" s="7"/>
    </row>
    <row r="95" spans="1:12" x14ac:dyDescent="0.3">
      <c r="A95" s="241"/>
      <c r="B95" s="242"/>
      <c r="C95" s="242"/>
      <c r="D95" s="243"/>
      <c r="E95" s="238"/>
      <c r="F95" s="238"/>
      <c r="G95" s="244"/>
      <c r="H95" s="7"/>
      <c r="I95" s="7"/>
      <c r="J95" s="7"/>
      <c r="K95" s="7"/>
      <c r="L95" s="7"/>
    </row>
    <row r="96" spans="1:12" x14ac:dyDescent="0.3">
      <c r="A96" s="241"/>
      <c r="B96" s="242"/>
      <c r="C96" s="242"/>
      <c r="D96" s="243"/>
      <c r="E96" s="245"/>
      <c r="F96" s="245"/>
      <c r="G96" s="246"/>
      <c r="H96" s="7"/>
      <c r="I96" s="7"/>
      <c r="J96" s="7"/>
      <c r="K96" s="7"/>
      <c r="L96" s="7"/>
    </row>
    <row r="97" spans="1:17" x14ac:dyDescent="0.3">
      <c r="A97" s="241"/>
      <c r="B97" s="242"/>
      <c r="C97" s="242"/>
      <c r="D97" s="243"/>
      <c r="E97" s="245"/>
      <c r="F97" s="245"/>
      <c r="G97" s="246"/>
      <c r="H97" s="7"/>
      <c r="I97" s="7"/>
      <c r="J97" s="7"/>
      <c r="K97" s="7"/>
      <c r="L97" s="7"/>
    </row>
    <row r="98" spans="1:17" x14ac:dyDescent="0.3">
      <c r="A98" s="241"/>
      <c r="B98" s="247"/>
      <c r="C98" s="243"/>
      <c r="D98" s="243"/>
      <c r="E98" s="238"/>
      <c r="F98" s="238"/>
      <c r="G98" s="244"/>
      <c r="H98" s="7"/>
      <c r="I98" s="7"/>
      <c r="J98" s="7"/>
      <c r="K98" s="7"/>
      <c r="L98" s="7"/>
    </row>
    <row r="99" spans="1:17" x14ac:dyDescent="0.3">
      <c r="C99" s="184"/>
      <c r="D99" s="184"/>
      <c r="E99" s="184"/>
      <c r="F99" s="184"/>
      <c r="G99" s="244"/>
      <c r="H99" s="7"/>
      <c r="I99" s="7"/>
      <c r="J99" s="7"/>
      <c r="K99" s="7"/>
      <c r="L99" s="7"/>
    </row>
    <row r="100" spans="1:17" x14ac:dyDescent="0.3">
      <c r="C100" s="184"/>
      <c r="D100" s="184"/>
      <c r="E100" s="184"/>
      <c r="F100" s="184"/>
      <c r="G100" s="184"/>
      <c r="H100" s="7"/>
      <c r="I100" s="7"/>
      <c r="J100" s="7"/>
      <c r="K100" s="7"/>
      <c r="L100" s="7"/>
      <c r="M100" s="7"/>
      <c r="N100" s="7"/>
      <c r="O100" s="7"/>
      <c r="P100" s="7"/>
      <c r="Q100" s="7"/>
    </row>
    <row r="101" spans="1:17" x14ac:dyDescent="0.3">
      <c r="A101" s="7"/>
      <c r="B101" s="7"/>
      <c r="C101" s="7"/>
      <c r="D101" s="7"/>
      <c r="E101" s="7"/>
      <c r="F101" s="7"/>
      <c r="G101" s="7"/>
      <c r="H101" s="7"/>
      <c r="I101" s="7"/>
      <c r="J101" s="7"/>
      <c r="K101" s="7"/>
      <c r="L101" s="7"/>
      <c r="M101" s="7"/>
      <c r="N101" s="7"/>
      <c r="O101" s="7"/>
      <c r="P101" s="7"/>
      <c r="Q101" s="7"/>
    </row>
    <row r="102" spans="1:17" x14ac:dyDescent="0.3">
      <c r="A102" s="7"/>
      <c r="B102" s="7"/>
      <c r="C102" s="7"/>
      <c r="D102" s="7"/>
      <c r="E102" s="7"/>
      <c r="F102" s="7"/>
      <c r="G102" s="7"/>
      <c r="H102" s="7"/>
      <c r="I102" s="7"/>
      <c r="J102" s="7"/>
      <c r="K102" s="7"/>
      <c r="L102" s="7"/>
      <c r="M102" s="7"/>
      <c r="N102" s="7"/>
      <c r="O102" s="7"/>
      <c r="P102" s="7"/>
      <c r="Q102" s="7"/>
    </row>
    <row r="103" spans="1:17" x14ac:dyDescent="0.3">
      <c r="A103" s="7"/>
      <c r="B103" s="7"/>
      <c r="C103" s="7"/>
      <c r="D103" s="7"/>
      <c r="E103" s="7"/>
      <c r="F103" s="7"/>
      <c r="G103" s="7"/>
      <c r="H103" s="7"/>
      <c r="I103" s="7"/>
      <c r="J103" s="7"/>
      <c r="K103" s="7"/>
      <c r="L103" s="7"/>
      <c r="M103" s="7"/>
      <c r="N103" s="7"/>
      <c r="O103" s="7"/>
      <c r="P103" s="7"/>
      <c r="Q103" s="7"/>
    </row>
    <row r="104" spans="1:17" x14ac:dyDescent="0.3">
      <c r="A104" s="7"/>
      <c r="B104" s="7"/>
      <c r="C104" s="7"/>
      <c r="D104" s="7"/>
      <c r="E104" s="7"/>
      <c r="F104" s="7"/>
      <c r="G104" s="7"/>
      <c r="H104" s="7"/>
      <c r="I104" s="7"/>
      <c r="J104" s="7"/>
      <c r="K104" s="7"/>
      <c r="L104" s="7"/>
      <c r="M104" s="7"/>
      <c r="N104" s="7"/>
      <c r="O104" s="7"/>
      <c r="P104" s="7"/>
      <c r="Q104" s="7"/>
    </row>
    <row r="105" spans="1:17" x14ac:dyDescent="0.3">
      <c r="A105" s="7"/>
      <c r="B105" s="7"/>
      <c r="C105" s="7"/>
      <c r="D105" s="7"/>
      <c r="E105" s="7"/>
      <c r="F105" s="7"/>
      <c r="G105" s="7"/>
      <c r="H105" s="7"/>
    </row>
    <row r="106" spans="1:17" x14ac:dyDescent="0.3">
      <c r="A106" s="7"/>
      <c r="B106" s="7"/>
      <c r="C106" s="7"/>
      <c r="D106" s="7"/>
      <c r="E106" s="7"/>
      <c r="F106" s="7"/>
      <c r="G106" s="7"/>
      <c r="H106" s="7"/>
    </row>
    <row r="107" spans="1:17" x14ac:dyDescent="0.3">
      <c r="A107" s="7"/>
      <c r="B107" s="7"/>
      <c r="C107" s="7"/>
      <c r="D107" s="7"/>
      <c r="E107" s="7"/>
      <c r="F107" s="7"/>
      <c r="G107" s="7"/>
    </row>
    <row r="108" spans="1:17" x14ac:dyDescent="0.3">
      <c r="A108" s="7"/>
      <c r="B108" s="7"/>
      <c r="C108" s="7"/>
      <c r="D108" s="7"/>
      <c r="E108" s="7"/>
      <c r="F108" s="7"/>
      <c r="G108" s="7"/>
    </row>
    <row r="109" spans="1:17" x14ac:dyDescent="0.3">
      <c r="A109" s="7"/>
      <c r="B109" s="7"/>
      <c r="C109" s="7"/>
      <c r="D109" s="7"/>
      <c r="E109" s="7"/>
      <c r="F109" s="7"/>
      <c r="G109" s="7"/>
    </row>
    <row r="110" spans="1:17" x14ac:dyDescent="0.3">
      <c r="A110" s="7"/>
      <c r="B110" s="7"/>
      <c r="C110" s="7"/>
      <c r="D110" s="7"/>
      <c r="E110" s="7"/>
      <c r="F110" s="7"/>
      <c r="G110" s="7"/>
    </row>
    <row r="111" spans="1:17" x14ac:dyDescent="0.3">
      <c r="A111" s="7"/>
      <c r="B111" s="7"/>
      <c r="C111" s="7"/>
      <c r="D111" s="7"/>
      <c r="E111" s="7"/>
      <c r="F111" s="7"/>
      <c r="G111" s="7"/>
    </row>
    <row r="112" spans="1:17" x14ac:dyDescent="0.3">
      <c r="A112" s="7"/>
      <c r="B112" s="7"/>
      <c r="C112" s="7"/>
      <c r="D112" s="7"/>
      <c r="E112" s="7"/>
      <c r="F112" s="7"/>
      <c r="G112" s="7"/>
    </row>
    <row r="113" spans="1:6" x14ac:dyDescent="0.3">
      <c r="A113" s="7"/>
      <c r="B113" s="7"/>
      <c r="C113" s="7"/>
      <c r="D113" s="7"/>
      <c r="E113" s="7"/>
      <c r="F113" s="7"/>
    </row>
  </sheetData>
  <sheetProtection formatCells="0" formatColumns="0" insertColumns="0" selectLockedCells="1"/>
  <mergeCells count="25">
    <mergeCell ref="C7:D7"/>
    <mergeCell ref="F7:H7"/>
    <mergeCell ref="C16:D16"/>
    <mergeCell ref="F16:H16"/>
    <mergeCell ref="A90:H90"/>
    <mergeCell ref="B87:B88"/>
    <mergeCell ref="C87:C88"/>
    <mergeCell ref="D87:D88"/>
    <mergeCell ref="E87:E88"/>
    <mergeCell ref="G87:G88"/>
    <mergeCell ref="H87:H88"/>
    <mergeCell ref="F87:F88"/>
    <mergeCell ref="C25:D25"/>
    <mergeCell ref="F25:H25"/>
    <mergeCell ref="C34:D34"/>
    <mergeCell ref="F34:H34"/>
    <mergeCell ref="C70:D70"/>
    <mergeCell ref="F70:H70"/>
    <mergeCell ref="A91:H91"/>
    <mergeCell ref="C43:D43"/>
    <mergeCell ref="F43:H43"/>
    <mergeCell ref="C52:D52"/>
    <mergeCell ref="F52:H52"/>
    <mergeCell ref="C61:D61"/>
    <mergeCell ref="F61:H61"/>
  </mergeCells>
  <phoneticPr fontId="0" type="noConversion"/>
  <dataValidations count="14">
    <dataValidation type="list" allowBlank="1" showInputMessage="1" showErrorMessage="1" sqref="B5 S8" xr:uid="{03AF4124-DB7E-4CA1-B44C-FA47CDC17D93}">
      <formula1>"5%, 7%"</formula1>
    </dataValidation>
    <dataValidation type="list" allowBlank="1" showInputMessage="1" showErrorMessage="1" prompt="Use Drop Down List" sqref="E34" xr:uid="{E05D0A2B-E965-4E57-88C8-230CE21E8039}">
      <formula1>"20%, 30%, 40%, 50%, 60%, 70%, 80%, Market"</formula1>
    </dataValidation>
    <dataValidation type="list" allowBlank="1" showErrorMessage="1" error="Choose from List" prompt="Use Drop Down List" sqref="E70" xr:uid="{60AE3AE0-0A0F-4D75-9CEB-9B56BC6EA696}">
      <formula1>"20%, 30%, 40%, 50%, 60%, 70%, 80%, Market"</formula1>
    </dataValidation>
    <dataValidation type="list" allowBlank="1" showErrorMessage="1" errorTitle="Choose from List" error="Choose from List_x000a_" sqref="E25 E16 E7" xr:uid="{F8631B80-5EFC-4959-A82D-30DF53E76E43}">
      <formula1>"20%, 30%, 40%, 50%, 60%, 70%, 80%, Market"</formula1>
    </dataValidation>
    <dataValidation type="list" allowBlank="1" showErrorMessage="1" error="Choose from List_x000a_" sqref="E52" xr:uid="{D042A3B2-4DF3-454B-9576-A8160C2480C1}">
      <formula1>"30%, 40%, 50%, 60%, 70%, 80%, Market"</formula1>
    </dataValidation>
    <dataValidation type="list" allowBlank="1" showErrorMessage="1" error="Choose from List_x000a_" sqref="E43 E61" xr:uid="{1E09E8CF-8A0B-42DC-A32B-98983BF4562A}">
      <formula1>"20%, 30%, 40%, 50%, 60%, 70%, 80%, Market"</formula1>
    </dataValidation>
    <dataValidation type="list" allowBlank="1" showInputMessage="1" showErrorMessage="1" sqref="J9" xr:uid="{CD8D6AAE-6006-4AF4-8732-0C5E0ECF6E7D}">
      <formula1>" , 0-BR, 0-BR Lo Home, 0-BR Hi HOME, 0-BR Rental Asst"</formula1>
    </dataValidation>
    <dataValidation type="list" allowBlank="1" showInputMessage="1" showErrorMessage="1" sqref="B62" xr:uid="{B6FBB342-3F60-4993-9587-245E78C5D213}">
      <formula1>"0-BR, 0-BR Lo HOME, 0-BR Hi HOME, 0-BR RA"</formula1>
    </dataValidation>
    <dataValidation type="list" allowBlank="1" showInputMessage="1" showErrorMessage="1" sqref="B8 B17 B26 B35 B44 B53 B71" xr:uid="{690DFDBC-8FD6-439F-BA45-4F06EBF3C76D}">
      <formula1>"0-BR, 0-BR Lo HOME, 0-BR Hi HOME, 0-BR RA, 0-BR NHTF"</formula1>
    </dataValidation>
    <dataValidation type="list" allowBlank="1" showInputMessage="1" showErrorMessage="1" sqref="C8 C17 C26 C35 C44 C53 C62 C71" xr:uid="{3C9B7E53-AB1E-41D1-AC1A-1BFDBF13D371}">
      <formula1>"1-BR, 1-BR Lo HOME, 1-BR Hi HOME, 1-BR RA, 1-BR NHTF"</formula1>
    </dataValidation>
    <dataValidation type="list" allowBlank="1" showInputMessage="1" showErrorMessage="1" sqref="D8 D17 D26 D35 D44 D53 D62 D71" xr:uid="{EB1380BF-DC4B-4707-9B34-67FD570A1A29}">
      <formula1>"2-BR, 2-BR Lo HOME, 2-BR Hi HOME, 2-BR RA, 2-BR NHTF"</formula1>
    </dataValidation>
    <dataValidation type="list" allowBlank="1" showInputMessage="1" showErrorMessage="1" sqref="E8 E17 E26 E35 E44 E53 E62 E71" xr:uid="{01DE9C04-DA72-4B90-9326-218EFBCAF7A9}">
      <formula1>"3-BR, 3-BR Lo HOME, 3-BR Hi HOME, 3-BR RA, 3-BR NHTF"</formula1>
    </dataValidation>
    <dataValidation type="list" allowBlank="1" showInputMessage="1" showErrorMessage="1" sqref="F8 F17 F26 F35 F44 F53 F62 F71" xr:uid="{CE66F3AF-6D6D-453E-A01E-AC694CD89304}">
      <formula1>"4-BR, 4-BR Lo HOME, 4-BR Hi HOME, 4-BR RA, 4-BR NHTF"</formula1>
    </dataValidation>
    <dataValidation type="list" allowBlank="1" showInputMessage="1" showErrorMessage="1" sqref="G8 G17 G26 G35 G44 G53 G62 G71" xr:uid="{ECD9EC46-A6F6-4190-A06F-ED0D8E55A5FB}">
      <formula1>"5-BR, 5-BR Lo HOME, 5-BR Hi HOME, 5-BR RA, 5-BR NHTF"</formula1>
    </dataValidation>
  </dataValidations>
  <printOptions horizontalCentered="1" verticalCentered="1"/>
  <pageMargins left="0" right="0" top="0.5" bottom="0" header="0" footer="0"/>
  <pageSetup scale="58" orientation="portrait" horizontalDpi="4294967292"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syncVertical="1" syncRef="A1" transitionEvaluation="1" codeName="Sheet5">
    <pageSetUpPr fitToPage="1"/>
  </sheetPr>
  <dimension ref="A1:J626"/>
  <sheetViews>
    <sheetView zoomScaleNormal="100" workbookViewId="0">
      <selection activeCell="G20" sqref="G20"/>
    </sheetView>
  </sheetViews>
  <sheetFormatPr defaultColWidth="9.75" defaultRowHeight="14" x14ac:dyDescent="0.3"/>
  <cols>
    <col min="1" max="1" width="3.9140625" style="7" customWidth="1"/>
    <col min="2" max="2" width="10.33203125" style="7" customWidth="1"/>
    <col min="3" max="3" width="1" style="7" customWidth="1"/>
    <col min="4" max="4" width="3.75" style="7" customWidth="1"/>
    <col min="5" max="5" width="35.08203125" style="7" customWidth="1"/>
    <col min="6" max="6" width="16.75" style="7" customWidth="1"/>
    <col min="7" max="7" width="17.08203125" style="310" customWidth="1"/>
    <col min="8" max="8" width="16.6640625" style="310" customWidth="1"/>
    <col min="9" max="9" width="3.4140625" style="7" customWidth="1"/>
    <col min="10" max="10" width="9.75" style="7"/>
    <col min="11" max="11" width="16.6640625" style="7" customWidth="1"/>
    <col min="12" max="14" width="9.75" style="7"/>
    <col min="15" max="15" width="10.75" style="7" customWidth="1"/>
    <col min="16" max="16" width="18.75" style="7" customWidth="1"/>
    <col min="17" max="17" width="9.75" style="7"/>
    <col min="18" max="18" width="12.75" style="7" customWidth="1"/>
    <col min="19" max="19" width="1.75" style="7" customWidth="1"/>
    <col min="20" max="20" width="9.75" style="7"/>
    <col min="21" max="21" width="6.75" style="7" customWidth="1"/>
    <col min="22" max="22" width="4.75" style="7" customWidth="1"/>
    <col min="23" max="26" width="9.75" style="7"/>
    <col min="27" max="27" width="29.75" style="7" customWidth="1"/>
    <col min="28" max="28" width="11.75" style="7" customWidth="1"/>
    <col min="29" max="30" width="9.75" style="7"/>
    <col min="31" max="31" width="12.75" style="7" customWidth="1"/>
    <col min="32" max="32" width="5.75" style="7" customWidth="1"/>
    <col min="33" max="16384" width="9.75" style="7"/>
  </cols>
  <sheetData>
    <row r="1" spans="2:9" ht="15.65" customHeight="1" x14ac:dyDescent="0.3">
      <c r="B1" s="628" t="s">
        <v>403</v>
      </c>
      <c r="C1" s="628"/>
      <c r="D1" s="628"/>
      <c r="E1" s="628"/>
      <c r="F1" s="628"/>
      <c r="G1" s="628"/>
      <c r="H1" s="628"/>
    </row>
    <row r="2" spans="2:9" ht="14.5" customHeight="1" x14ac:dyDescent="0.3">
      <c r="B2" s="628" t="s">
        <v>396</v>
      </c>
      <c r="C2" s="628"/>
      <c r="D2" s="628"/>
      <c r="E2" s="628"/>
      <c r="F2" s="628"/>
      <c r="G2" s="628"/>
      <c r="H2" s="628"/>
    </row>
    <row r="3" spans="2:9" ht="20.149999999999999" customHeight="1" thickBot="1" x14ac:dyDescent="0.35">
      <c r="B3" s="272"/>
      <c r="C3" s="244"/>
      <c r="D3" s="244"/>
      <c r="F3" s="273"/>
      <c r="G3" s="274"/>
      <c r="H3" s="275"/>
    </row>
    <row r="4" spans="2:9" ht="20.149999999999999" customHeight="1" thickBot="1" x14ac:dyDescent="0.35">
      <c r="B4" s="21" t="s">
        <v>0</v>
      </c>
      <c r="C4" s="244"/>
      <c r="D4" s="276">
        <f>+'Dev Cost Budget (A)'!C4</f>
        <v>0</v>
      </c>
      <c r="E4" s="277"/>
      <c r="F4" s="273"/>
      <c r="G4" s="278" t="s">
        <v>1</v>
      </c>
      <c r="H4" s="279">
        <f>'Sources of Funds (A-1)'!I4</f>
        <v>0</v>
      </c>
    </row>
    <row r="5" spans="2:9" ht="20.149999999999999" customHeight="1" thickBot="1" x14ac:dyDescent="0.35">
      <c r="C5" s="244"/>
      <c r="D5" s="244"/>
      <c r="E5" s="280" t="s">
        <v>47</v>
      </c>
      <c r="F5" s="558">
        <f>'Rent Summary (B)'!H82</f>
        <v>0</v>
      </c>
      <c r="G5" s="334" t="s">
        <v>48</v>
      </c>
      <c r="H5" s="335" t="s">
        <v>49</v>
      </c>
      <c r="I5" s="1"/>
    </row>
    <row r="6" spans="2:9" ht="20.149999999999999" customHeight="1" x14ac:dyDescent="0.3">
      <c r="B6" s="345" t="s">
        <v>50</v>
      </c>
      <c r="C6" s="346"/>
      <c r="D6" s="347"/>
      <c r="E6" s="347"/>
      <c r="F6" s="347"/>
      <c r="G6" s="354"/>
      <c r="H6" s="355"/>
      <c r="I6" s="1"/>
    </row>
    <row r="7" spans="2:9" ht="20.149999999999999" customHeight="1" x14ac:dyDescent="0.3">
      <c r="B7" s="281">
        <v>1</v>
      </c>
      <c r="C7" s="282"/>
      <c r="D7" s="283" t="s">
        <v>160</v>
      </c>
      <c r="E7" s="284"/>
      <c r="F7" s="285"/>
      <c r="G7" s="318">
        <f>'Rent Summary (B)'!H86</f>
        <v>0</v>
      </c>
      <c r="H7" s="319" t="str">
        <f>IF($F$5=0,"",G7/$F$5)</f>
        <v/>
      </c>
      <c r="I7" s="1"/>
    </row>
    <row r="8" spans="2:9" ht="20.149999999999999" customHeight="1" x14ac:dyDescent="0.3">
      <c r="B8" s="281">
        <f>B7+1</f>
        <v>2</v>
      </c>
      <c r="C8" s="282"/>
      <c r="D8" s="283" t="s">
        <v>51</v>
      </c>
      <c r="E8" s="284"/>
      <c r="F8" s="286"/>
      <c r="G8" s="329"/>
      <c r="H8" s="319" t="str">
        <f>IF($F$5=0,"",G8/$F$5)</f>
        <v/>
      </c>
      <c r="I8" s="1"/>
    </row>
    <row r="9" spans="2:9" ht="20.149999999999999" customHeight="1" x14ac:dyDescent="0.3">
      <c r="B9" s="281">
        <f t="shared" ref="B9:B15" si="0">B8+1</f>
        <v>3</v>
      </c>
      <c r="C9" s="282"/>
      <c r="D9" s="283" t="s">
        <v>52</v>
      </c>
      <c r="E9" s="284"/>
      <c r="F9" s="286"/>
      <c r="G9" s="329"/>
      <c r="H9" s="319" t="str">
        <f>IF($F$5=0,"",G9/$F$5)</f>
        <v/>
      </c>
      <c r="I9" s="1"/>
    </row>
    <row r="10" spans="2:9" ht="20.149999999999999" customHeight="1" x14ac:dyDescent="0.3">
      <c r="B10" s="281">
        <f t="shared" si="0"/>
        <v>4</v>
      </c>
      <c r="C10" s="282"/>
      <c r="D10" s="331" t="s">
        <v>294</v>
      </c>
      <c r="E10" s="332"/>
      <c r="F10" s="333"/>
      <c r="G10" s="329"/>
      <c r="H10" s="319" t="str">
        <f>IF($F$5=0,"",G10/$F$5)</f>
        <v/>
      </c>
      <c r="I10" s="1"/>
    </row>
    <row r="11" spans="2:9" ht="20.149999999999999" customHeight="1" x14ac:dyDescent="0.3">
      <c r="B11" s="281"/>
      <c r="C11" s="282"/>
      <c r="D11" s="283"/>
      <c r="E11" s="284" t="s">
        <v>284</v>
      </c>
      <c r="F11" s="287"/>
      <c r="G11" s="321">
        <f>SUM(G7:G10)</f>
        <v>0</v>
      </c>
      <c r="H11" s="319"/>
      <c r="I11" s="1"/>
    </row>
    <row r="12" spans="2:9" ht="20.149999999999999" customHeight="1" x14ac:dyDescent="0.3">
      <c r="B12" s="281">
        <f>B10+1</f>
        <v>5</v>
      </c>
      <c r="C12" s="282"/>
      <c r="D12" s="283" t="s">
        <v>147</v>
      </c>
      <c r="E12" s="284"/>
      <c r="F12" s="288">
        <f>'Rent Summary (B)'!B5</f>
        <v>7.0000000000000007E-2</v>
      </c>
      <c r="G12" s="321">
        <f>ROUND(-F12*G11,0)</f>
        <v>0</v>
      </c>
      <c r="H12" s="319"/>
      <c r="I12" s="1"/>
    </row>
    <row r="13" spans="2:9" ht="20.149999999999999" customHeight="1" x14ac:dyDescent="0.3">
      <c r="B13" s="281">
        <f t="shared" si="0"/>
        <v>6</v>
      </c>
      <c r="C13" s="282"/>
      <c r="D13" s="283" t="s">
        <v>283</v>
      </c>
      <c r="E13" s="284"/>
      <c r="F13" s="287"/>
      <c r="G13" s="329"/>
      <c r="H13" s="319"/>
      <c r="I13" s="1"/>
    </row>
    <row r="14" spans="2:9" ht="20.149999999999999" customHeight="1" thickBot="1" x14ac:dyDescent="0.35">
      <c r="B14" s="281">
        <f>B13+1</f>
        <v>7</v>
      </c>
      <c r="C14" s="282"/>
      <c r="D14" s="283" t="s">
        <v>147</v>
      </c>
      <c r="E14" s="284"/>
      <c r="F14" s="330">
        <v>0.05</v>
      </c>
      <c r="G14" s="322">
        <f>-G13*F14</f>
        <v>0</v>
      </c>
      <c r="H14" s="319" t="str">
        <f>IF($F$5=0,"",G14/$F$5)</f>
        <v/>
      </c>
      <c r="I14" s="1"/>
    </row>
    <row r="15" spans="2:9" ht="20.149999999999999" customHeight="1" thickBot="1" x14ac:dyDescent="0.35">
      <c r="B15" s="289">
        <f t="shared" si="0"/>
        <v>8</v>
      </c>
      <c r="C15" s="290"/>
      <c r="D15" s="291" t="s">
        <v>222</v>
      </c>
      <c r="E15" s="292"/>
      <c r="F15" s="292"/>
      <c r="G15" s="323">
        <f>SUM(G11:G14)</f>
        <v>0</v>
      </c>
      <c r="H15" s="320" t="str">
        <f>IF($F$5=0,"",G15/$F$5)</f>
        <v/>
      </c>
      <c r="I15" s="1"/>
    </row>
    <row r="16" spans="2:9" ht="20.149999999999999" customHeight="1" x14ac:dyDescent="0.3">
      <c r="B16" s="348" t="s">
        <v>53</v>
      </c>
      <c r="C16" s="349"/>
      <c r="D16" s="350" t="s">
        <v>54</v>
      </c>
      <c r="E16" s="351"/>
      <c r="F16" s="351"/>
      <c r="G16" s="352"/>
      <c r="H16" s="353"/>
      <c r="I16" s="295"/>
    </row>
    <row r="17" spans="2:9" ht="20.149999999999999" customHeight="1" x14ac:dyDescent="0.3">
      <c r="B17" s="281">
        <f>B15+1</f>
        <v>9</v>
      </c>
      <c r="C17" s="282"/>
      <c r="D17" s="296"/>
      <c r="E17" s="283" t="s">
        <v>121</v>
      </c>
      <c r="F17" s="286"/>
      <c r="G17" s="328"/>
      <c r="H17" s="319" t="str">
        <f t="shared" ref="H17:H27" si="1">IF($F$5=0,"",G17/$F$5)</f>
        <v/>
      </c>
      <c r="I17" s="295"/>
    </row>
    <row r="18" spans="2:9" ht="20.149999999999999" customHeight="1" x14ac:dyDescent="0.3">
      <c r="B18" s="281">
        <f>B17+1</f>
        <v>10</v>
      </c>
      <c r="C18" s="282"/>
      <c r="D18" s="296"/>
      <c r="E18" s="284" t="s">
        <v>60</v>
      </c>
      <c r="F18" s="286"/>
      <c r="G18" s="328"/>
      <c r="H18" s="319" t="str">
        <f t="shared" si="1"/>
        <v/>
      </c>
      <c r="I18" s="295"/>
    </row>
    <row r="19" spans="2:9" ht="20.149999999999999" customHeight="1" x14ac:dyDescent="0.3">
      <c r="B19" s="281">
        <f t="shared" ref="B19:B27" si="2">B18+1</f>
        <v>11</v>
      </c>
      <c r="C19" s="282"/>
      <c r="D19" s="296"/>
      <c r="E19" s="284" t="s">
        <v>28</v>
      </c>
      <c r="F19" s="286"/>
      <c r="G19" s="328"/>
      <c r="H19" s="319" t="str">
        <f t="shared" si="1"/>
        <v/>
      </c>
      <c r="I19" s="295"/>
    </row>
    <row r="20" spans="2:9" ht="20.149999999999999" customHeight="1" x14ac:dyDescent="0.3">
      <c r="B20" s="281">
        <f t="shared" si="2"/>
        <v>12</v>
      </c>
      <c r="C20" s="282"/>
      <c r="D20" s="286"/>
      <c r="E20" s="283" t="s">
        <v>55</v>
      </c>
      <c r="F20" s="297">
        <v>0.06</v>
      </c>
      <c r="G20" s="322">
        <f>+F20*G15</f>
        <v>0</v>
      </c>
      <c r="H20" s="319" t="str">
        <f t="shared" si="1"/>
        <v/>
      </c>
      <c r="I20" s="295"/>
    </row>
    <row r="21" spans="2:9" ht="20.149999999999999" customHeight="1" x14ac:dyDescent="0.3">
      <c r="B21" s="281">
        <f t="shared" si="2"/>
        <v>13</v>
      </c>
      <c r="C21" s="282"/>
      <c r="D21" s="286"/>
      <c r="E21" s="283" t="s">
        <v>296</v>
      </c>
      <c r="F21" s="297"/>
      <c r="G21" s="329"/>
      <c r="H21" s="319"/>
      <c r="I21" s="295"/>
    </row>
    <row r="22" spans="2:9" ht="20.149999999999999" customHeight="1" x14ac:dyDescent="0.3">
      <c r="B22" s="281">
        <f>B21+1</f>
        <v>14</v>
      </c>
      <c r="C22" s="282"/>
      <c r="D22" s="286"/>
      <c r="E22" s="283" t="s">
        <v>122</v>
      </c>
      <c r="F22" s="298"/>
      <c r="G22" s="328"/>
      <c r="H22" s="319" t="str">
        <f t="shared" si="1"/>
        <v/>
      </c>
      <c r="I22" s="295"/>
    </row>
    <row r="23" spans="2:9" ht="20.149999999999999" customHeight="1" x14ac:dyDescent="0.3">
      <c r="B23" s="281">
        <f t="shared" si="2"/>
        <v>15</v>
      </c>
      <c r="C23" s="282"/>
      <c r="D23" s="286"/>
      <c r="E23" s="283" t="s">
        <v>123</v>
      </c>
      <c r="F23" s="283"/>
      <c r="G23" s="328"/>
      <c r="H23" s="319" t="str">
        <f t="shared" si="1"/>
        <v/>
      </c>
      <c r="I23" s="295"/>
    </row>
    <row r="24" spans="2:9" ht="20.149999999999999" customHeight="1" x14ac:dyDescent="0.3">
      <c r="B24" s="281">
        <f t="shared" si="2"/>
        <v>16</v>
      </c>
      <c r="C24" s="282"/>
      <c r="D24" s="286"/>
      <c r="E24" s="283" t="s">
        <v>124</v>
      </c>
      <c r="F24" s="283"/>
      <c r="G24" s="328"/>
      <c r="H24" s="319" t="str">
        <f t="shared" si="1"/>
        <v/>
      </c>
      <c r="I24" s="295"/>
    </row>
    <row r="25" spans="2:9" ht="20.149999999999999" customHeight="1" x14ac:dyDescent="0.3">
      <c r="B25" s="281">
        <f>B24+1</f>
        <v>17</v>
      </c>
      <c r="C25" s="282"/>
      <c r="D25" s="286"/>
      <c r="E25" s="283" t="s">
        <v>383</v>
      </c>
      <c r="F25" s="283"/>
      <c r="G25" s="328"/>
      <c r="H25" s="319" t="str">
        <f t="shared" si="1"/>
        <v/>
      </c>
      <c r="I25" s="295"/>
    </row>
    <row r="26" spans="2:9" ht="20.149999999999999" customHeight="1" thickBot="1" x14ac:dyDescent="0.35">
      <c r="B26" s="281">
        <f>B25+1</f>
        <v>18</v>
      </c>
      <c r="C26" s="282"/>
      <c r="D26" s="286"/>
      <c r="E26" s="327" t="s">
        <v>130</v>
      </c>
      <c r="F26" s="327"/>
      <c r="G26" s="328"/>
      <c r="H26" s="319" t="str">
        <f t="shared" si="1"/>
        <v/>
      </c>
      <c r="I26" s="295"/>
    </row>
    <row r="27" spans="2:9" ht="20.149999999999999" customHeight="1" thickBot="1" x14ac:dyDescent="0.35">
      <c r="B27" s="289">
        <f t="shared" si="2"/>
        <v>19</v>
      </c>
      <c r="C27" s="290"/>
      <c r="D27" s="291" t="s">
        <v>289</v>
      </c>
      <c r="E27" s="292"/>
      <c r="F27" s="292"/>
      <c r="G27" s="323">
        <f>SUM(G17:G26)</f>
        <v>0</v>
      </c>
      <c r="H27" s="320" t="str">
        <f t="shared" si="1"/>
        <v/>
      </c>
      <c r="I27" s="1"/>
    </row>
    <row r="28" spans="2:9" ht="20.149999999999999" customHeight="1" x14ac:dyDescent="0.3">
      <c r="B28" s="356"/>
      <c r="C28" s="349"/>
      <c r="D28" s="350" t="s">
        <v>290</v>
      </c>
      <c r="E28" s="351"/>
      <c r="F28" s="351"/>
      <c r="G28" s="352"/>
      <c r="H28" s="353"/>
      <c r="I28" s="1"/>
    </row>
    <row r="29" spans="2:9" ht="20.149999999999999" customHeight="1" x14ac:dyDescent="0.3">
      <c r="B29" s="281">
        <f>B27+1</f>
        <v>20</v>
      </c>
      <c r="C29" s="282"/>
      <c r="D29" s="296"/>
      <c r="E29" s="284" t="s">
        <v>125</v>
      </c>
      <c r="F29" s="286"/>
      <c r="G29" s="328"/>
      <c r="H29" s="319" t="str">
        <f t="shared" ref="H29:H35" si="3">IF($F$5=0,"",G29/$F$5)</f>
        <v/>
      </c>
      <c r="I29" s="1"/>
    </row>
    <row r="30" spans="2:9" ht="20.149999999999999" customHeight="1" x14ac:dyDescent="0.3">
      <c r="B30" s="281">
        <f>B29+1</f>
        <v>21</v>
      </c>
      <c r="C30" s="282"/>
      <c r="D30" s="286"/>
      <c r="E30" s="283" t="s">
        <v>126</v>
      </c>
      <c r="F30" s="283"/>
      <c r="G30" s="328"/>
      <c r="H30" s="319" t="str">
        <f t="shared" si="3"/>
        <v/>
      </c>
      <c r="I30" s="1"/>
    </row>
    <row r="31" spans="2:9" ht="20.149999999999999" customHeight="1" x14ac:dyDescent="0.3">
      <c r="B31" s="281">
        <f>+B30+1</f>
        <v>22</v>
      </c>
      <c r="C31" s="282"/>
      <c r="D31" s="286"/>
      <c r="E31" s="283" t="s">
        <v>127</v>
      </c>
      <c r="F31" s="283"/>
      <c r="G31" s="328"/>
      <c r="H31" s="319" t="str">
        <f t="shared" si="3"/>
        <v/>
      </c>
      <c r="I31" s="1"/>
    </row>
    <row r="32" spans="2:9" ht="20.149999999999999" customHeight="1" x14ac:dyDescent="0.3">
      <c r="B32" s="281">
        <v>23</v>
      </c>
      <c r="C32" s="282"/>
      <c r="D32" s="286"/>
      <c r="E32" s="283" t="s">
        <v>128</v>
      </c>
      <c r="F32" s="283"/>
      <c r="G32" s="328"/>
      <c r="H32" s="319" t="str">
        <f t="shared" si="3"/>
        <v/>
      </c>
      <c r="I32" s="1"/>
    </row>
    <row r="33" spans="2:10" ht="20.149999999999999" customHeight="1" x14ac:dyDescent="0.3">
      <c r="B33" s="281">
        <v>24</v>
      </c>
      <c r="C33" s="282"/>
      <c r="D33" s="286"/>
      <c r="E33" s="283" t="s">
        <v>129</v>
      </c>
      <c r="F33" s="283"/>
      <c r="G33" s="328"/>
      <c r="H33" s="319" t="str">
        <f t="shared" si="3"/>
        <v/>
      </c>
      <c r="I33" s="1"/>
    </row>
    <row r="34" spans="2:10" ht="20.149999999999999" customHeight="1" thickBot="1" x14ac:dyDescent="0.35">
      <c r="B34" s="281">
        <v>25</v>
      </c>
      <c r="C34" s="282"/>
      <c r="D34" s="286"/>
      <c r="E34" s="327" t="s">
        <v>130</v>
      </c>
      <c r="F34" s="327"/>
      <c r="G34" s="328"/>
      <c r="H34" s="319" t="str">
        <f t="shared" si="3"/>
        <v/>
      </c>
      <c r="I34" s="1"/>
    </row>
    <row r="35" spans="2:10" ht="20.149999999999999" customHeight="1" thickBot="1" x14ac:dyDescent="0.35">
      <c r="B35" s="289">
        <v>26</v>
      </c>
      <c r="C35" s="290"/>
      <c r="D35" s="291" t="s">
        <v>291</v>
      </c>
      <c r="E35" s="292"/>
      <c r="F35" s="292"/>
      <c r="G35" s="323">
        <f>SUM(G29:G34)</f>
        <v>0</v>
      </c>
      <c r="H35" s="320" t="str">
        <f t="shared" si="3"/>
        <v/>
      </c>
      <c r="I35" s="1"/>
    </row>
    <row r="36" spans="2:10" ht="20.149999999999999" customHeight="1" x14ac:dyDescent="0.3">
      <c r="B36" s="356"/>
      <c r="C36" s="349"/>
      <c r="D36" s="350" t="s">
        <v>57</v>
      </c>
      <c r="E36" s="351"/>
      <c r="F36" s="351"/>
      <c r="G36" s="352"/>
      <c r="H36" s="353"/>
      <c r="I36" s="1"/>
    </row>
    <row r="37" spans="2:10" ht="20.149999999999999" customHeight="1" x14ac:dyDescent="0.3">
      <c r="B37" s="281">
        <f>B35+1</f>
        <v>27</v>
      </c>
      <c r="C37" s="282"/>
      <c r="D37" s="286"/>
      <c r="E37" s="283" t="s">
        <v>131</v>
      </c>
      <c r="F37" s="283"/>
      <c r="G37" s="328"/>
      <c r="H37" s="319" t="str">
        <f t="shared" ref="H37:H46" si="4">IF($F$5=0,"",G37/$F$5)</f>
        <v/>
      </c>
      <c r="I37" s="295"/>
    </row>
    <row r="38" spans="2:10" ht="20.149999999999999" customHeight="1" x14ac:dyDescent="0.3">
      <c r="B38" s="281">
        <f>B37+1</f>
        <v>28</v>
      </c>
      <c r="C38" s="282"/>
      <c r="D38" s="286"/>
      <c r="E38" s="283" t="s">
        <v>59</v>
      </c>
      <c r="F38" s="283"/>
      <c r="G38" s="328"/>
      <c r="H38" s="319" t="str">
        <f t="shared" si="4"/>
        <v/>
      </c>
      <c r="I38" s="295"/>
    </row>
    <row r="39" spans="2:10" ht="20.149999999999999" customHeight="1" x14ac:dyDescent="0.3">
      <c r="B39" s="281">
        <f t="shared" ref="B39:B46" si="5">B38+1</f>
        <v>29</v>
      </c>
      <c r="C39" s="282"/>
      <c r="D39" s="286"/>
      <c r="E39" s="283" t="s">
        <v>132</v>
      </c>
      <c r="F39" s="283"/>
      <c r="G39" s="328"/>
      <c r="H39" s="319" t="str">
        <f t="shared" si="4"/>
        <v/>
      </c>
      <c r="I39" s="295"/>
    </row>
    <row r="40" spans="2:10" ht="20.149999999999999" customHeight="1" x14ac:dyDescent="0.3">
      <c r="B40" s="281">
        <f t="shared" si="5"/>
        <v>30</v>
      </c>
      <c r="C40" s="282"/>
      <c r="D40" s="286"/>
      <c r="E40" s="283" t="s">
        <v>133</v>
      </c>
      <c r="F40" s="283"/>
      <c r="G40" s="328"/>
      <c r="H40" s="319" t="str">
        <f t="shared" si="4"/>
        <v/>
      </c>
      <c r="I40" s="295"/>
    </row>
    <row r="41" spans="2:10" ht="20.149999999999999" customHeight="1" x14ac:dyDescent="0.3">
      <c r="B41" s="281">
        <f t="shared" si="5"/>
        <v>31</v>
      </c>
      <c r="C41" s="282"/>
      <c r="D41" s="286"/>
      <c r="E41" s="283" t="s">
        <v>134</v>
      </c>
      <c r="F41" s="283"/>
      <c r="G41" s="328"/>
      <c r="H41" s="319" t="str">
        <f t="shared" si="4"/>
        <v/>
      </c>
      <c r="I41" s="295"/>
    </row>
    <row r="42" spans="2:10" ht="20.149999999999999" customHeight="1" x14ac:dyDescent="0.3">
      <c r="B42" s="281">
        <f t="shared" si="5"/>
        <v>32</v>
      </c>
      <c r="C42" s="282"/>
      <c r="D42" s="286"/>
      <c r="E42" s="283" t="s">
        <v>135</v>
      </c>
      <c r="F42" s="283"/>
      <c r="G42" s="328"/>
      <c r="H42" s="319" t="str">
        <f t="shared" si="4"/>
        <v/>
      </c>
      <c r="I42" s="295"/>
    </row>
    <row r="43" spans="2:10" ht="20.149999999999999" customHeight="1" x14ac:dyDescent="0.3">
      <c r="B43" s="281">
        <f t="shared" si="5"/>
        <v>33</v>
      </c>
      <c r="C43" s="282"/>
      <c r="D43" s="286"/>
      <c r="E43" s="283" t="s">
        <v>136</v>
      </c>
      <c r="F43" s="283"/>
      <c r="G43" s="328"/>
      <c r="H43" s="319" t="str">
        <f t="shared" si="4"/>
        <v/>
      </c>
      <c r="I43" s="295"/>
    </row>
    <row r="44" spans="2:10" ht="20.149999999999999" customHeight="1" x14ac:dyDescent="0.3">
      <c r="B44" s="281">
        <f t="shared" si="5"/>
        <v>34</v>
      </c>
      <c r="C44" s="282"/>
      <c r="D44" s="286"/>
      <c r="E44" s="283" t="s">
        <v>58</v>
      </c>
      <c r="F44" s="283"/>
      <c r="G44" s="328"/>
      <c r="H44" s="319" t="str">
        <f t="shared" si="4"/>
        <v/>
      </c>
      <c r="I44" s="295"/>
    </row>
    <row r="45" spans="2:10" ht="20.149999999999999" customHeight="1" thickBot="1" x14ac:dyDescent="0.35">
      <c r="B45" s="281">
        <f t="shared" si="5"/>
        <v>35</v>
      </c>
      <c r="C45" s="282"/>
      <c r="D45" s="286"/>
      <c r="E45" s="283" t="s">
        <v>137</v>
      </c>
      <c r="F45" s="283"/>
      <c r="G45" s="328"/>
      <c r="H45" s="319" t="str">
        <f t="shared" si="4"/>
        <v/>
      </c>
      <c r="I45" s="295"/>
    </row>
    <row r="46" spans="2:10" ht="20.149999999999999" customHeight="1" thickBot="1" x14ac:dyDescent="0.35">
      <c r="B46" s="289">
        <f t="shared" si="5"/>
        <v>36</v>
      </c>
      <c r="C46" s="290"/>
      <c r="D46" s="291" t="s">
        <v>292</v>
      </c>
      <c r="E46" s="292"/>
      <c r="F46" s="292"/>
      <c r="G46" s="323">
        <f>SUM(G37:G45)</f>
        <v>0</v>
      </c>
      <c r="H46" s="320" t="str">
        <f t="shared" si="4"/>
        <v/>
      </c>
      <c r="I46" s="295"/>
    </row>
    <row r="47" spans="2:10" ht="20.149999999999999" customHeight="1" x14ac:dyDescent="0.3">
      <c r="B47" s="356"/>
      <c r="C47" s="349"/>
      <c r="D47" s="350" t="s">
        <v>138</v>
      </c>
      <c r="E47" s="351"/>
      <c r="F47" s="351"/>
      <c r="G47" s="352"/>
      <c r="H47" s="353"/>
      <c r="I47" s="1"/>
    </row>
    <row r="48" spans="2:10" ht="20.149999999999999" customHeight="1" x14ac:dyDescent="0.3">
      <c r="B48" s="281">
        <f>B46+1</f>
        <v>37</v>
      </c>
      <c r="C48" s="282"/>
      <c r="D48" s="286"/>
      <c r="E48" s="283" t="s">
        <v>56</v>
      </c>
      <c r="F48" s="283"/>
      <c r="G48" s="328"/>
      <c r="H48" s="319" t="str">
        <f t="shared" ref="H48:H54" si="6">IF($F$5=0,"",G48/$F$5)</f>
        <v/>
      </c>
      <c r="I48" s="295"/>
      <c r="J48" s="299"/>
    </row>
    <row r="49" spans="2:10" ht="20.149999999999999" customHeight="1" x14ac:dyDescent="0.3">
      <c r="B49" s="281">
        <f>B48+1</f>
        <v>38</v>
      </c>
      <c r="C49" s="282"/>
      <c r="D49" s="286"/>
      <c r="E49" s="283" t="s">
        <v>139</v>
      </c>
      <c r="F49" s="283"/>
      <c r="G49" s="328"/>
      <c r="H49" s="319" t="str">
        <f t="shared" si="6"/>
        <v/>
      </c>
      <c r="I49" s="295"/>
      <c r="J49" s="299"/>
    </row>
    <row r="50" spans="2:10" ht="20.149999999999999" customHeight="1" x14ac:dyDescent="0.3">
      <c r="B50" s="281">
        <f>B49+1</f>
        <v>39</v>
      </c>
      <c r="C50" s="282"/>
      <c r="D50" s="286"/>
      <c r="E50" s="283" t="s">
        <v>140</v>
      </c>
      <c r="F50" s="283"/>
      <c r="G50" s="328"/>
      <c r="H50" s="319" t="str">
        <f t="shared" si="6"/>
        <v/>
      </c>
      <c r="I50" s="295"/>
      <c r="J50" s="299"/>
    </row>
    <row r="51" spans="2:10" ht="20.149999999999999" customHeight="1" x14ac:dyDescent="0.3">
      <c r="B51" s="281">
        <f>B50+1</f>
        <v>40</v>
      </c>
      <c r="C51" s="282"/>
      <c r="D51" s="286"/>
      <c r="E51" s="283" t="s">
        <v>141</v>
      </c>
      <c r="F51" s="283"/>
      <c r="G51" s="328"/>
      <c r="H51" s="319" t="str">
        <f t="shared" si="6"/>
        <v/>
      </c>
      <c r="I51" s="295"/>
      <c r="J51" s="299"/>
    </row>
    <row r="52" spans="2:10" ht="20.149999999999999" customHeight="1" thickBot="1" x14ac:dyDescent="0.35">
      <c r="B52" s="281">
        <f>B51+1</f>
        <v>41</v>
      </c>
      <c r="C52" s="282"/>
      <c r="D52" s="286"/>
      <c r="E52" s="327" t="s">
        <v>130</v>
      </c>
      <c r="F52" s="327"/>
      <c r="G52" s="328"/>
      <c r="H52" s="319" t="str">
        <f t="shared" si="6"/>
        <v/>
      </c>
      <c r="I52" s="295"/>
      <c r="J52" s="299"/>
    </row>
    <row r="53" spans="2:10" ht="20.149999999999999" customHeight="1" thickBot="1" x14ac:dyDescent="0.35">
      <c r="B53" s="289">
        <f>B52+1</f>
        <v>42</v>
      </c>
      <c r="C53" s="290"/>
      <c r="D53" s="291" t="s">
        <v>293</v>
      </c>
      <c r="E53" s="292"/>
      <c r="F53" s="292"/>
      <c r="G53" s="323">
        <f>SUM(G48:G52)</f>
        <v>0</v>
      </c>
      <c r="H53" s="320" t="str">
        <f t="shared" si="6"/>
        <v/>
      </c>
      <c r="I53" s="1"/>
    </row>
    <row r="54" spans="2:10" ht="20.149999999999999" customHeight="1" thickBot="1" x14ac:dyDescent="0.35">
      <c r="B54" s="289"/>
      <c r="C54" s="290"/>
      <c r="D54" s="291" t="s">
        <v>287</v>
      </c>
      <c r="E54" s="292"/>
      <c r="F54" s="292"/>
      <c r="G54" s="323">
        <f>G53+G46+G35+G27</f>
        <v>0</v>
      </c>
      <c r="H54" s="320" t="str">
        <f t="shared" si="6"/>
        <v/>
      </c>
      <c r="I54" s="1"/>
    </row>
    <row r="55" spans="2:10" ht="20.149999999999999" customHeight="1" x14ac:dyDescent="0.3">
      <c r="B55" s="356"/>
      <c r="C55" s="349"/>
      <c r="D55" s="350" t="s">
        <v>327</v>
      </c>
      <c r="E55" s="351"/>
      <c r="F55" s="351"/>
      <c r="G55" s="352"/>
      <c r="H55" s="353"/>
      <c r="I55" s="1"/>
    </row>
    <row r="56" spans="2:10" ht="20.149999999999999" customHeight="1" x14ac:dyDescent="0.3">
      <c r="B56" s="281">
        <f>B53+1</f>
        <v>43</v>
      </c>
      <c r="C56" s="282"/>
      <c r="D56" s="286"/>
      <c r="E56" s="283" t="s">
        <v>142</v>
      </c>
      <c r="F56" s="300">
        <v>-1</v>
      </c>
      <c r="G56" s="328"/>
      <c r="H56" s="319" t="str">
        <f t="shared" ref="H56:H62" si="7">IF($F$5=0,"",G56/$F$5)</f>
        <v/>
      </c>
      <c r="I56" s="1"/>
    </row>
    <row r="57" spans="2:10" ht="20.149999999999999" customHeight="1" x14ac:dyDescent="0.3">
      <c r="B57" s="281">
        <f t="shared" ref="B57:B62" si="8">B56+1</f>
        <v>44</v>
      </c>
      <c r="C57" s="282"/>
      <c r="D57" s="286"/>
      <c r="E57" s="327" t="s">
        <v>162</v>
      </c>
      <c r="F57" s="327"/>
      <c r="G57" s="328"/>
      <c r="H57" s="319" t="str">
        <f t="shared" si="7"/>
        <v/>
      </c>
      <c r="I57" s="1"/>
    </row>
    <row r="58" spans="2:10" ht="20.149999999999999" customHeight="1" x14ac:dyDescent="0.3">
      <c r="B58" s="281">
        <f t="shared" si="8"/>
        <v>45</v>
      </c>
      <c r="C58" s="282"/>
      <c r="D58" s="286"/>
      <c r="E58" s="327" t="s">
        <v>130</v>
      </c>
      <c r="F58" s="327"/>
      <c r="G58" s="328"/>
      <c r="H58" s="319" t="str">
        <f t="shared" si="7"/>
        <v/>
      </c>
      <c r="I58" s="1"/>
    </row>
    <row r="59" spans="2:10" ht="20.149999999999999" customHeight="1" x14ac:dyDescent="0.3">
      <c r="B59" s="281">
        <f t="shared" si="8"/>
        <v>46</v>
      </c>
      <c r="C59" s="282"/>
      <c r="D59" s="286"/>
      <c r="E59" s="327" t="s">
        <v>130</v>
      </c>
      <c r="F59" s="327"/>
      <c r="G59" s="328"/>
      <c r="H59" s="319" t="str">
        <f t="shared" si="7"/>
        <v/>
      </c>
      <c r="I59" s="1"/>
    </row>
    <row r="60" spans="2:10" ht="20.149999999999999" customHeight="1" thickBot="1" x14ac:dyDescent="0.35">
      <c r="B60" s="281">
        <f t="shared" si="8"/>
        <v>47</v>
      </c>
      <c r="C60" s="282"/>
      <c r="D60" s="286"/>
      <c r="E60" s="327" t="s">
        <v>130</v>
      </c>
      <c r="F60" s="327"/>
      <c r="G60" s="328"/>
      <c r="H60" s="319" t="str">
        <f t="shared" si="7"/>
        <v/>
      </c>
      <c r="I60" s="1"/>
    </row>
    <row r="61" spans="2:10" ht="20.149999999999999" customHeight="1" thickBot="1" x14ac:dyDescent="0.35">
      <c r="B61" s="289">
        <f t="shared" si="8"/>
        <v>48</v>
      </c>
      <c r="C61" s="290"/>
      <c r="D61" s="291" t="s">
        <v>297</v>
      </c>
      <c r="E61" s="292"/>
      <c r="F61" s="292"/>
      <c r="G61" s="323">
        <f>SUM(G56:G60)</f>
        <v>0</v>
      </c>
      <c r="H61" s="320" t="str">
        <f t="shared" si="7"/>
        <v/>
      </c>
      <c r="I61" s="1"/>
    </row>
    <row r="62" spans="2:10" ht="20.149999999999999" customHeight="1" x14ac:dyDescent="0.3">
      <c r="B62" s="293">
        <f t="shared" si="8"/>
        <v>49</v>
      </c>
      <c r="C62" s="11"/>
      <c r="D62" s="301" t="s">
        <v>288</v>
      </c>
      <c r="E62" s="302"/>
      <c r="F62" s="294"/>
      <c r="G62" s="326"/>
      <c r="H62" s="319" t="str">
        <f t="shared" si="7"/>
        <v/>
      </c>
      <c r="I62" s="1"/>
    </row>
    <row r="63" spans="2:10" ht="20.149999999999999" customHeight="1" x14ac:dyDescent="0.3">
      <c r="B63" s="303"/>
      <c r="C63" s="282"/>
      <c r="D63" s="286"/>
      <c r="E63" s="286"/>
      <c r="F63" s="286"/>
      <c r="G63" s="304"/>
      <c r="H63" s="305"/>
      <c r="I63" s="1"/>
    </row>
    <row r="64" spans="2:10" ht="20.149999999999999" customHeight="1" x14ac:dyDescent="0.3">
      <c r="B64" s="357">
        <v>50</v>
      </c>
      <c r="C64" s="358"/>
      <c r="D64" s="296" t="s">
        <v>223</v>
      </c>
      <c r="E64" s="359"/>
      <c r="F64" s="359"/>
      <c r="G64" s="322">
        <f>G27+G35+G46+G53+G61+G62</f>
        <v>0</v>
      </c>
      <c r="H64" s="319" t="str">
        <f>IF($F$5=0,"",G64/$F$5)</f>
        <v/>
      </c>
      <c r="I64" s="1"/>
    </row>
    <row r="65" spans="1:9" ht="42.75" customHeight="1" thickBot="1" x14ac:dyDescent="0.35">
      <c r="B65" s="360">
        <v>51</v>
      </c>
      <c r="C65" s="361"/>
      <c r="D65" s="629" t="s">
        <v>285</v>
      </c>
      <c r="E65" s="629"/>
      <c r="F65" s="630"/>
      <c r="G65" s="324">
        <f>G15-G64</f>
        <v>0</v>
      </c>
      <c r="H65" s="325" t="str">
        <f>IF($F$5=0,"",G65/$F$5)</f>
        <v/>
      </c>
      <c r="I65" s="1"/>
    </row>
    <row r="66" spans="1:9" ht="20.149999999999999" customHeight="1" x14ac:dyDescent="0.3">
      <c r="B66" s="7" t="s">
        <v>380</v>
      </c>
      <c r="C66" s="244"/>
      <c r="D66" s="244"/>
      <c r="E66" s="244"/>
      <c r="F66" s="244"/>
      <c r="G66" s="306"/>
      <c r="H66" s="306"/>
    </row>
    <row r="67" spans="1:9" x14ac:dyDescent="0.3">
      <c r="B67" s="307" t="s">
        <v>381</v>
      </c>
      <c r="C67" s="244"/>
      <c r="D67" s="244"/>
      <c r="E67" s="244"/>
      <c r="F67" s="244"/>
      <c r="G67" s="306"/>
      <c r="H67" s="306"/>
    </row>
    <row r="68" spans="1:9" ht="9" customHeight="1" x14ac:dyDescent="0.3">
      <c r="C68" s="244"/>
      <c r="D68" s="244"/>
      <c r="E68" s="244"/>
      <c r="F68" s="244"/>
      <c r="G68" s="306"/>
      <c r="H68" s="306"/>
    </row>
    <row r="69" spans="1:9" ht="19.5" customHeight="1" x14ac:dyDescent="0.3">
      <c r="B69" s="308" t="s">
        <v>221</v>
      </c>
      <c r="C69" s="244"/>
      <c r="D69" s="244"/>
      <c r="E69" s="244"/>
      <c r="F69" s="244"/>
      <c r="G69" s="306"/>
      <c r="H69" s="306"/>
    </row>
    <row r="70" spans="1:9" ht="14.5" x14ac:dyDescent="0.3">
      <c r="A70" s="309"/>
      <c r="B70" s="308" t="s">
        <v>414</v>
      </c>
    </row>
    <row r="71" spans="1:9" ht="20.149999999999999" customHeight="1" x14ac:dyDescent="0.3">
      <c r="B71" s="294"/>
      <c r="C71" s="294"/>
      <c r="D71" s="294"/>
      <c r="E71" s="294"/>
      <c r="F71" s="294"/>
      <c r="G71" s="311"/>
      <c r="H71" s="312"/>
    </row>
    <row r="72" spans="1:9" ht="20.149999999999999" customHeight="1" x14ac:dyDescent="0.3">
      <c r="A72" s="313" t="s">
        <v>382</v>
      </c>
      <c r="C72" s="294"/>
      <c r="D72" s="294"/>
      <c r="E72" s="294"/>
      <c r="F72" s="294"/>
      <c r="G72" s="311" t="s">
        <v>333</v>
      </c>
      <c r="H72" s="314"/>
    </row>
    <row r="73" spans="1:9" ht="20.149999999999999" customHeight="1" x14ac:dyDescent="0.3">
      <c r="B73" s="294"/>
      <c r="C73" s="294"/>
      <c r="D73" s="294"/>
      <c r="E73" s="294"/>
      <c r="F73" s="294"/>
      <c r="G73" s="311"/>
      <c r="H73" s="315"/>
    </row>
    <row r="74" spans="1:9" ht="20.149999999999999" customHeight="1" x14ac:dyDescent="0.3">
      <c r="A74" s="313" t="s">
        <v>332</v>
      </c>
      <c r="C74" s="316"/>
      <c r="E74" s="317"/>
      <c r="F74" s="294"/>
      <c r="G74" s="311"/>
      <c r="H74" s="312"/>
    </row>
    <row r="75" spans="1:9" ht="20.149999999999999" customHeight="1" x14ac:dyDescent="0.3">
      <c r="C75" s="294"/>
      <c r="D75" s="294"/>
      <c r="E75" s="294"/>
      <c r="G75" s="311"/>
      <c r="H75" s="311"/>
      <c r="I75" s="1"/>
    </row>
    <row r="76" spans="1:9" ht="49.5" customHeight="1" x14ac:dyDescent="0.3">
      <c r="A76" s="627"/>
      <c r="B76" s="627"/>
      <c r="C76" s="627"/>
      <c r="D76" s="627"/>
      <c r="E76" s="627"/>
      <c r="F76" s="627"/>
      <c r="G76" s="627"/>
      <c r="H76" s="627"/>
    </row>
    <row r="77" spans="1:9" ht="23.15" customHeight="1" x14ac:dyDescent="0.3"/>
    <row r="78" spans="1:9" ht="23.15" customHeight="1" x14ac:dyDescent="0.3"/>
    <row r="79" spans="1:9" ht="23.15" customHeight="1" x14ac:dyDescent="0.3"/>
    <row r="80" spans="1:9" ht="23.15" customHeight="1" x14ac:dyDescent="0.3"/>
    <row r="81" ht="23.15" customHeight="1" x14ac:dyDescent="0.3"/>
    <row r="82" ht="23.15" customHeight="1" x14ac:dyDescent="0.3"/>
    <row r="83" ht="23.15" customHeight="1" x14ac:dyDescent="0.3"/>
    <row r="84" ht="23.15" customHeight="1" x14ac:dyDescent="0.3"/>
    <row r="85" ht="23.15" customHeight="1" x14ac:dyDescent="0.3"/>
    <row r="86" ht="23.15" customHeight="1" x14ac:dyDescent="0.3"/>
    <row r="87" ht="23.15" customHeight="1" x14ac:dyDescent="0.3"/>
    <row r="88" ht="23.15" customHeight="1" x14ac:dyDescent="0.3"/>
    <row r="89" ht="23.15" customHeight="1" x14ac:dyDescent="0.3"/>
    <row r="90" ht="23.15" customHeight="1" x14ac:dyDescent="0.3"/>
    <row r="91" ht="23.15" customHeight="1" x14ac:dyDescent="0.3"/>
    <row r="92" ht="23.15" customHeight="1" x14ac:dyDescent="0.3"/>
    <row r="93" ht="23.15" customHeight="1" x14ac:dyDescent="0.3"/>
    <row r="94" ht="23.15" customHeight="1" x14ac:dyDescent="0.3"/>
    <row r="95" ht="23.15" customHeight="1" x14ac:dyDescent="0.3"/>
    <row r="96" ht="23.15" customHeight="1" x14ac:dyDescent="0.3"/>
    <row r="97" ht="23.15" customHeight="1" x14ac:dyDescent="0.3"/>
    <row r="98" ht="23.15" customHeight="1" x14ac:dyDescent="0.3"/>
    <row r="99" ht="23.15" customHeight="1" x14ac:dyDescent="0.3"/>
    <row r="100" ht="23.15" customHeight="1" x14ac:dyDescent="0.3"/>
    <row r="101" ht="23.15" customHeight="1" x14ac:dyDescent="0.3"/>
    <row r="102" ht="23.15" customHeight="1" x14ac:dyDescent="0.3"/>
    <row r="103" ht="23.15" customHeight="1" x14ac:dyDescent="0.3"/>
    <row r="104" ht="23.15" customHeight="1" x14ac:dyDescent="0.3"/>
    <row r="105" ht="23.15" customHeight="1" x14ac:dyDescent="0.3"/>
    <row r="106" ht="23.15" customHeight="1" x14ac:dyDescent="0.3"/>
    <row r="107" ht="23.15" customHeight="1" x14ac:dyDescent="0.3"/>
    <row r="108" ht="23.15" customHeight="1" x14ac:dyDescent="0.3"/>
    <row r="109" ht="23.15" customHeight="1" x14ac:dyDescent="0.3"/>
    <row r="110" ht="23.15" customHeight="1" x14ac:dyDescent="0.3"/>
    <row r="111" ht="23.15" customHeight="1" x14ac:dyDescent="0.3"/>
    <row r="112" ht="23.15" customHeight="1" x14ac:dyDescent="0.3"/>
    <row r="113" ht="23.15" customHeight="1" x14ac:dyDescent="0.3"/>
    <row r="114" ht="23.15" customHeight="1" x14ac:dyDescent="0.3"/>
    <row r="115" ht="23.15" customHeight="1" x14ac:dyDescent="0.3"/>
    <row r="116" ht="23.15" customHeight="1" x14ac:dyDescent="0.3"/>
    <row r="117" ht="23.15" customHeight="1" x14ac:dyDescent="0.3"/>
    <row r="118" ht="23.15" customHeight="1" x14ac:dyDescent="0.3"/>
    <row r="119" ht="23.15" customHeight="1" x14ac:dyDescent="0.3"/>
    <row r="120" ht="23.15" customHeight="1" x14ac:dyDescent="0.3"/>
    <row r="121" ht="23.15" customHeight="1" x14ac:dyDescent="0.3"/>
    <row r="122" ht="23.15" customHeight="1" x14ac:dyDescent="0.3"/>
    <row r="123" ht="23.15" customHeight="1" x14ac:dyDescent="0.3"/>
    <row r="124" ht="23.15" customHeight="1" x14ac:dyDescent="0.3"/>
    <row r="125" ht="23.15" customHeight="1" x14ac:dyDescent="0.3"/>
    <row r="126" ht="23.15" customHeight="1" x14ac:dyDescent="0.3"/>
    <row r="127" ht="23.15" customHeight="1" x14ac:dyDescent="0.3"/>
    <row r="128" ht="23.15" customHeight="1" x14ac:dyDescent="0.3"/>
    <row r="129" ht="23.15" customHeight="1" x14ac:dyDescent="0.3"/>
    <row r="130" ht="23.15" customHeight="1" x14ac:dyDescent="0.3"/>
    <row r="131" ht="23.15" customHeight="1" x14ac:dyDescent="0.3"/>
    <row r="132" ht="23.15" customHeight="1" x14ac:dyDescent="0.3"/>
    <row r="133" ht="23.15" customHeight="1" x14ac:dyDescent="0.3"/>
    <row r="134" ht="23.15" customHeight="1" x14ac:dyDescent="0.3"/>
    <row r="135" ht="23.15" customHeight="1" x14ac:dyDescent="0.3"/>
    <row r="136" ht="23.15" customHeight="1" x14ac:dyDescent="0.3"/>
    <row r="137" ht="23.15" customHeight="1" x14ac:dyDescent="0.3"/>
    <row r="138" ht="23.15" customHeight="1" x14ac:dyDescent="0.3"/>
    <row r="139" ht="23.15" customHeight="1" x14ac:dyDescent="0.3"/>
    <row r="140" ht="23.15" customHeight="1" x14ac:dyDescent="0.3"/>
    <row r="141" ht="23.15" customHeight="1" x14ac:dyDescent="0.3"/>
    <row r="142" ht="23.15" customHeight="1" x14ac:dyDescent="0.3"/>
    <row r="143" ht="23.15" customHeight="1" x14ac:dyDescent="0.3"/>
    <row r="144" ht="23.15" customHeight="1" x14ac:dyDescent="0.3"/>
    <row r="145" ht="23.15" customHeight="1" x14ac:dyDescent="0.3"/>
    <row r="146" ht="23.15" customHeight="1" x14ac:dyDescent="0.3"/>
    <row r="147" ht="23.15" customHeight="1" x14ac:dyDescent="0.3"/>
    <row r="148" ht="23.15" customHeight="1" x14ac:dyDescent="0.3"/>
    <row r="149" ht="23.15" customHeight="1" x14ac:dyDescent="0.3"/>
    <row r="150" ht="23.15" customHeight="1" x14ac:dyDescent="0.3"/>
    <row r="151" ht="23.15" customHeight="1" x14ac:dyDescent="0.3"/>
    <row r="152" ht="23.15" customHeight="1" x14ac:dyDescent="0.3"/>
    <row r="153" ht="23.15" customHeight="1" x14ac:dyDescent="0.3"/>
    <row r="154" ht="23.15" customHeight="1" x14ac:dyDescent="0.3"/>
    <row r="155" ht="23.15" customHeight="1" x14ac:dyDescent="0.3"/>
    <row r="156" ht="23.15" customHeight="1" x14ac:dyDescent="0.3"/>
    <row r="157" ht="23.15" customHeight="1" x14ac:dyDescent="0.3"/>
    <row r="158" ht="23.15" customHeight="1" x14ac:dyDescent="0.3"/>
    <row r="159" ht="23.15" customHeight="1" x14ac:dyDescent="0.3"/>
    <row r="160" ht="23.15" customHeight="1" x14ac:dyDescent="0.3"/>
    <row r="161" ht="23.15" customHeight="1" x14ac:dyDescent="0.3"/>
    <row r="162" ht="23.15" customHeight="1" x14ac:dyDescent="0.3"/>
    <row r="163" ht="23.15" customHeight="1" x14ac:dyDescent="0.3"/>
    <row r="164" ht="23.15" customHeight="1" x14ac:dyDescent="0.3"/>
    <row r="165" ht="23.15" customHeight="1" x14ac:dyDescent="0.3"/>
    <row r="166" ht="23.15" customHeight="1" x14ac:dyDescent="0.3"/>
    <row r="167" ht="23.15" customHeight="1" x14ac:dyDescent="0.3"/>
    <row r="168" ht="23.15" customHeight="1" x14ac:dyDescent="0.3"/>
    <row r="169" ht="23.15" customHeight="1" x14ac:dyDescent="0.3"/>
    <row r="170" ht="23.15" customHeight="1" x14ac:dyDescent="0.3"/>
    <row r="171" ht="23.15" customHeight="1" x14ac:dyDescent="0.3"/>
    <row r="172" ht="23.15" customHeight="1" x14ac:dyDescent="0.3"/>
    <row r="173" ht="23.15" customHeight="1" x14ac:dyDescent="0.3"/>
    <row r="174" ht="23.15" customHeight="1" x14ac:dyDescent="0.3"/>
    <row r="175" ht="23.15" customHeight="1" x14ac:dyDescent="0.3"/>
    <row r="176" ht="23.15" customHeight="1" x14ac:dyDescent="0.3"/>
    <row r="177" ht="23.15" customHeight="1" x14ac:dyDescent="0.3"/>
    <row r="178" ht="23.15" customHeight="1" x14ac:dyDescent="0.3"/>
    <row r="179" ht="23.15" customHeight="1" x14ac:dyDescent="0.3"/>
    <row r="180" ht="23.15" customHeight="1" x14ac:dyDescent="0.3"/>
    <row r="181" ht="23.15" customHeight="1" x14ac:dyDescent="0.3"/>
    <row r="182" ht="23.15" customHeight="1" x14ac:dyDescent="0.3"/>
    <row r="183" ht="23.15" customHeight="1" x14ac:dyDescent="0.3"/>
    <row r="184" ht="23.15" customHeight="1" x14ac:dyDescent="0.3"/>
    <row r="185" ht="23.15" customHeight="1" x14ac:dyDescent="0.3"/>
    <row r="186" ht="23.15" customHeight="1" x14ac:dyDescent="0.3"/>
    <row r="187" ht="23.15" customHeight="1" x14ac:dyDescent="0.3"/>
    <row r="188" ht="23.15" customHeight="1" x14ac:dyDescent="0.3"/>
    <row r="189" ht="23.15" customHeight="1" x14ac:dyDescent="0.3"/>
    <row r="190" ht="23.15" customHeight="1" x14ac:dyDescent="0.3"/>
    <row r="191" ht="23.15" customHeight="1" x14ac:dyDescent="0.3"/>
    <row r="192" ht="23.15" customHeight="1" x14ac:dyDescent="0.3"/>
    <row r="193" ht="23.15" customHeight="1" x14ac:dyDescent="0.3"/>
    <row r="194" ht="23.15" customHeight="1" x14ac:dyDescent="0.3"/>
    <row r="195" ht="23.15" customHeight="1" x14ac:dyDescent="0.3"/>
    <row r="196" ht="23.15" customHeight="1" x14ac:dyDescent="0.3"/>
    <row r="197" ht="23.15" customHeight="1" x14ac:dyDescent="0.3"/>
    <row r="198" ht="23.15" customHeight="1" x14ac:dyDescent="0.3"/>
    <row r="199" ht="23.15" customHeight="1" x14ac:dyDescent="0.3"/>
    <row r="200" ht="23.15" customHeight="1" x14ac:dyDescent="0.3"/>
    <row r="201" ht="23.15" customHeight="1" x14ac:dyDescent="0.3"/>
    <row r="202" ht="23.15" customHeight="1" x14ac:dyDescent="0.3"/>
    <row r="203" ht="23.15" customHeight="1" x14ac:dyDescent="0.3"/>
    <row r="204" ht="23.15" customHeight="1" x14ac:dyDescent="0.3"/>
    <row r="205" ht="23.15" customHeight="1" x14ac:dyDescent="0.3"/>
    <row r="206" ht="23.15" customHeight="1" x14ac:dyDescent="0.3"/>
    <row r="207" ht="23.15" customHeight="1" x14ac:dyDescent="0.3"/>
    <row r="208" ht="23.15" customHeight="1" x14ac:dyDescent="0.3"/>
    <row r="209" ht="23.15" customHeight="1" x14ac:dyDescent="0.3"/>
    <row r="210" ht="23.15" customHeight="1" x14ac:dyDescent="0.3"/>
    <row r="211" ht="23.15" customHeight="1" x14ac:dyDescent="0.3"/>
    <row r="212" ht="23.15" customHeight="1" x14ac:dyDescent="0.3"/>
    <row r="213" ht="23.15" customHeight="1" x14ac:dyDescent="0.3"/>
    <row r="214" ht="23.15" customHeight="1" x14ac:dyDescent="0.3"/>
    <row r="215" ht="23.15" customHeight="1" x14ac:dyDescent="0.3"/>
    <row r="216" ht="23.15" customHeight="1" x14ac:dyDescent="0.3"/>
    <row r="217" ht="23.15" customHeight="1" x14ac:dyDescent="0.3"/>
    <row r="218" ht="23.15" customHeight="1" x14ac:dyDescent="0.3"/>
    <row r="219" ht="23.15" customHeight="1" x14ac:dyDescent="0.3"/>
    <row r="220" ht="23.15" customHeight="1" x14ac:dyDescent="0.3"/>
    <row r="221" ht="23.15" customHeight="1" x14ac:dyDescent="0.3"/>
    <row r="222" ht="23.15" customHeight="1" x14ac:dyDescent="0.3"/>
    <row r="223" ht="23.15" customHeight="1" x14ac:dyDescent="0.3"/>
    <row r="224" ht="23.15" customHeight="1" x14ac:dyDescent="0.3"/>
    <row r="225" ht="23.15" customHeight="1" x14ac:dyDescent="0.3"/>
    <row r="226" ht="23.15" customHeight="1" x14ac:dyDescent="0.3"/>
    <row r="227" ht="23.15" customHeight="1" x14ac:dyDescent="0.3"/>
    <row r="228" ht="23.15" customHeight="1" x14ac:dyDescent="0.3"/>
    <row r="229" ht="23.15" customHeight="1" x14ac:dyDescent="0.3"/>
    <row r="230" ht="23.15" customHeight="1" x14ac:dyDescent="0.3"/>
    <row r="231" ht="23.15" customHeight="1" x14ac:dyDescent="0.3"/>
    <row r="232" ht="23.15" customHeight="1" x14ac:dyDescent="0.3"/>
    <row r="233" ht="23.15" customHeight="1" x14ac:dyDescent="0.3"/>
    <row r="234" ht="23.15" customHeight="1" x14ac:dyDescent="0.3"/>
    <row r="235" ht="23.15" customHeight="1" x14ac:dyDescent="0.3"/>
    <row r="236" ht="23.15" customHeight="1" x14ac:dyDescent="0.3"/>
    <row r="237" ht="23.15" customHeight="1" x14ac:dyDescent="0.3"/>
    <row r="238" ht="23.15" customHeight="1" x14ac:dyDescent="0.3"/>
    <row r="239" ht="23.15" customHeight="1" x14ac:dyDescent="0.3"/>
    <row r="240" ht="23.15" customHeight="1" x14ac:dyDescent="0.3"/>
    <row r="241" ht="23.15" customHeight="1" x14ac:dyDescent="0.3"/>
    <row r="242" ht="23.15" customHeight="1" x14ac:dyDescent="0.3"/>
    <row r="243" ht="23.15" customHeight="1" x14ac:dyDescent="0.3"/>
    <row r="244" ht="23.15" customHeight="1" x14ac:dyDescent="0.3"/>
    <row r="245" ht="23.15" customHeight="1" x14ac:dyDescent="0.3"/>
    <row r="246" ht="23.15" customHeight="1" x14ac:dyDescent="0.3"/>
    <row r="247" ht="23.15" customHeight="1" x14ac:dyDescent="0.3"/>
    <row r="248" ht="23.15" customHeight="1" x14ac:dyDescent="0.3"/>
    <row r="249" ht="23.15" customHeight="1" x14ac:dyDescent="0.3"/>
    <row r="250" ht="23.15" customHeight="1" x14ac:dyDescent="0.3"/>
    <row r="251" ht="23.15" customHeight="1" x14ac:dyDescent="0.3"/>
    <row r="252" ht="23.15" customHeight="1" x14ac:dyDescent="0.3"/>
    <row r="253" ht="23.15" customHeight="1" x14ac:dyDescent="0.3"/>
    <row r="254" ht="23.15" customHeight="1" x14ac:dyDescent="0.3"/>
    <row r="255" ht="23.15" customHeight="1" x14ac:dyDescent="0.3"/>
    <row r="256" ht="23.15" customHeight="1" x14ac:dyDescent="0.3"/>
    <row r="257" ht="23.15" customHeight="1" x14ac:dyDescent="0.3"/>
    <row r="258" ht="23.15" customHeight="1" x14ac:dyDescent="0.3"/>
    <row r="259" ht="23.15" customHeight="1" x14ac:dyDescent="0.3"/>
    <row r="260" ht="23.15" customHeight="1" x14ac:dyDescent="0.3"/>
    <row r="261" ht="23.15" customHeight="1" x14ac:dyDescent="0.3"/>
    <row r="262" ht="23.15" customHeight="1" x14ac:dyDescent="0.3"/>
    <row r="263" ht="23.15" customHeight="1" x14ac:dyDescent="0.3"/>
    <row r="264" ht="100" customHeight="1" x14ac:dyDescent="0.3"/>
    <row r="265" ht="100" customHeight="1" x14ac:dyDescent="0.3"/>
    <row r="266" ht="100" customHeight="1" x14ac:dyDescent="0.3"/>
    <row r="267" ht="100" customHeight="1" x14ac:dyDescent="0.3"/>
    <row r="268" ht="100" customHeight="1" x14ac:dyDescent="0.3"/>
    <row r="269" ht="100" customHeight="1" x14ac:dyDescent="0.3"/>
    <row r="270" ht="100" customHeight="1" x14ac:dyDescent="0.3"/>
    <row r="271" ht="100" customHeight="1" x14ac:dyDescent="0.3"/>
    <row r="272" ht="100" customHeight="1" x14ac:dyDescent="0.3"/>
    <row r="273" ht="100" customHeight="1" x14ac:dyDescent="0.3"/>
    <row r="274" ht="100" customHeight="1" x14ac:dyDescent="0.3"/>
    <row r="275" ht="100" customHeight="1" x14ac:dyDescent="0.3"/>
    <row r="276" ht="100" customHeight="1" x14ac:dyDescent="0.3"/>
    <row r="277" ht="100" customHeight="1" x14ac:dyDescent="0.3"/>
    <row r="278" ht="100" customHeight="1" x14ac:dyDescent="0.3"/>
    <row r="279" ht="100" customHeight="1" x14ac:dyDescent="0.3"/>
    <row r="280" ht="100" customHeight="1" x14ac:dyDescent="0.3"/>
    <row r="281" ht="100" customHeight="1" x14ac:dyDescent="0.3"/>
    <row r="282" ht="100" customHeight="1" x14ac:dyDescent="0.3"/>
    <row r="283" ht="100" customHeight="1" x14ac:dyDescent="0.3"/>
    <row r="284" ht="100" customHeight="1" x14ac:dyDescent="0.3"/>
    <row r="285" ht="100" customHeight="1" x14ac:dyDescent="0.3"/>
    <row r="286" ht="100" customHeight="1" x14ac:dyDescent="0.3"/>
    <row r="287" ht="100" customHeight="1" x14ac:dyDescent="0.3"/>
    <row r="288" ht="100" customHeight="1" x14ac:dyDescent="0.3"/>
    <row r="289" ht="100" customHeight="1" x14ac:dyDescent="0.3"/>
    <row r="290" ht="100" customHeight="1" x14ac:dyDescent="0.3"/>
    <row r="291" ht="100" customHeight="1" x14ac:dyDescent="0.3"/>
    <row r="292" ht="100" customHeight="1" x14ac:dyDescent="0.3"/>
    <row r="293" ht="100" customHeight="1" x14ac:dyDescent="0.3"/>
    <row r="294" ht="100" customHeight="1" x14ac:dyDescent="0.3"/>
    <row r="295" ht="100" customHeight="1" x14ac:dyDescent="0.3"/>
    <row r="296" ht="100" customHeight="1" x14ac:dyDescent="0.3"/>
    <row r="297" ht="100" customHeight="1" x14ac:dyDescent="0.3"/>
    <row r="298" ht="100" customHeight="1" x14ac:dyDescent="0.3"/>
    <row r="299" ht="100" customHeight="1" x14ac:dyDescent="0.3"/>
    <row r="300" ht="100" customHeight="1" x14ac:dyDescent="0.3"/>
    <row r="301" ht="100" customHeight="1" x14ac:dyDescent="0.3"/>
    <row r="302" ht="100" customHeight="1" x14ac:dyDescent="0.3"/>
    <row r="303" ht="100" customHeight="1" x14ac:dyDescent="0.3"/>
    <row r="304" ht="100" customHeight="1" x14ac:dyDescent="0.3"/>
    <row r="305" ht="100" customHeight="1" x14ac:dyDescent="0.3"/>
    <row r="306" ht="100" customHeight="1" x14ac:dyDescent="0.3"/>
    <row r="307" ht="100" customHeight="1" x14ac:dyDescent="0.3"/>
    <row r="308" ht="100" customHeight="1" x14ac:dyDescent="0.3"/>
    <row r="309" ht="100" customHeight="1" x14ac:dyDescent="0.3"/>
    <row r="310" ht="100" customHeight="1" x14ac:dyDescent="0.3"/>
    <row r="311" ht="100" customHeight="1" x14ac:dyDescent="0.3"/>
    <row r="312" ht="100" customHeight="1" x14ac:dyDescent="0.3"/>
    <row r="313" ht="100" customHeight="1" x14ac:dyDescent="0.3"/>
    <row r="314" ht="100" customHeight="1" x14ac:dyDescent="0.3"/>
    <row r="315" ht="100" customHeight="1" x14ac:dyDescent="0.3"/>
    <row r="316" ht="100" customHeight="1" x14ac:dyDescent="0.3"/>
    <row r="317" ht="100" customHeight="1" x14ac:dyDescent="0.3"/>
    <row r="318" ht="100" customHeight="1" x14ac:dyDescent="0.3"/>
    <row r="319" ht="100" customHeight="1" x14ac:dyDescent="0.3"/>
    <row r="320" ht="100" customHeight="1" x14ac:dyDescent="0.3"/>
    <row r="321" ht="100" customHeight="1" x14ac:dyDescent="0.3"/>
    <row r="322" ht="100" customHeight="1" x14ac:dyDescent="0.3"/>
    <row r="323" ht="100" customHeight="1" x14ac:dyDescent="0.3"/>
    <row r="324" ht="100" customHeight="1" x14ac:dyDescent="0.3"/>
    <row r="325" ht="100" customHeight="1" x14ac:dyDescent="0.3"/>
    <row r="326" ht="100" customHeight="1" x14ac:dyDescent="0.3"/>
    <row r="327" ht="100" customHeight="1" x14ac:dyDescent="0.3"/>
    <row r="328" ht="100" customHeight="1" x14ac:dyDescent="0.3"/>
    <row r="329" ht="100" customHeight="1" x14ac:dyDescent="0.3"/>
    <row r="330" ht="100" customHeight="1" x14ac:dyDescent="0.3"/>
    <row r="331" ht="100" customHeight="1" x14ac:dyDescent="0.3"/>
    <row r="332" ht="100" customHeight="1" x14ac:dyDescent="0.3"/>
    <row r="333" ht="100" customHeight="1" x14ac:dyDescent="0.3"/>
    <row r="334" ht="100" customHeight="1" x14ac:dyDescent="0.3"/>
    <row r="335" ht="100" customHeight="1" x14ac:dyDescent="0.3"/>
    <row r="336" ht="100" customHeight="1" x14ac:dyDescent="0.3"/>
    <row r="337" ht="100" customHeight="1" x14ac:dyDescent="0.3"/>
    <row r="338" ht="100" customHeight="1" x14ac:dyDescent="0.3"/>
    <row r="339" ht="100" customHeight="1" x14ac:dyDescent="0.3"/>
    <row r="340" ht="100" customHeight="1" x14ac:dyDescent="0.3"/>
    <row r="341" ht="100" customHeight="1" x14ac:dyDescent="0.3"/>
    <row r="342" ht="100" customHeight="1" x14ac:dyDescent="0.3"/>
    <row r="343" ht="100" customHeight="1" x14ac:dyDescent="0.3"/>
    <row r="344" ht="100" customHeight="1" x14ac:dyDescent="0.3"/>
    <row r="345" ht="100" customHeight="1" x14ac:dyDescent="0.3"/>
    <row r="346" ht="100" customHeight="1" x14ac:dyDescent="0.3"/>
    <row r="347" ht="100" customHeight="1" x14ac:dyDescent="0.3"/>
    <row r="348" ht="100" customHeight="1" x14ac:dyDescent="0.3"/>
    <row r="349" ht="100" customHeight="1" x14ac:dyDescent="0.3"/>
    <row r="350" ht="100" customHeight="1" x14ac:dyDescent="0.3"/>
    <row r="351" ht="100" customHeight="1" x14ac:dyDescent="0.3"/>
    <row r="352" ht="100" customHeight="1" x14ac:dyDescent="0.3"/>
    <row r="353" ht="100" customHeight="1" x14ac:dyDescent="0.3"/>
    <row r="354" ht="100" customHeight="1" x14ac:dyDescent="0.3"/>
    <row r="355" ht="100" customHeight="1" x14ac:dyDescent="0.3"/>
    <row r="356" ht="100" customHeight="1" x14ac:dyDescent="0.3"/>
    <row r="357" ht="100" customHeight="1" x14ac:dyDescent="0.3"/>
    <row r="358" ht="100" customHeight="1" x14ac:dyDescent="0.3"/>
    <row r="359" ht="100" customHeight="1" x14ac:dyDescent="0.3"/>
    <row r="360" ht="100" customHeight="1" x14ac:dyDescent="0.3"/>
    <row r="361" ht="100" customHeight="1" x14ac:dyDescent="0.3"/>
    <row r="362" ht="100" customHeight="1" x14ac:dyDescent="0.3"/>
    <row r="363" ht="100" customHeight="1" x14ac:dyDescent="0.3"/>
    <row r="364" ht="100" customHeight="1" x14ac:dyDescent="0.3"/>
    <row r="365" ht="100" customHeight="1" x14ac:dyDescent="0.3"/>
    <row r="366" ht="100" customHeight="1" x14ac:dyDescent="0.3"/>
    <row r="367" ht="100" customHeight="1" x14ac:dyDescent="0.3"/>
    <row r="368" ht="100" customHeight="1" x14ac:dyDescent="0.3"/>
    <row r="369" ht="100" customHeight="1" x14ac:dyDescent="0.3"/>
    <row r="370" ht="100" customHeight="1" x14ac:dyDescent="0.3"/>
    <row r="371" ht="100" customHeight="1" x14ac:dyDescent="0.3"/>
    <row r="372" ht="100" customHeight="1" x14ac:dyDescent="0.3"/>
    <row r="373" ht="100" customHeight="1" x14ac:dyDescent="0.3"/>
    <row r="374" ht="100" customHeight="1" x14ac:dyDescent="0.3"/>
    <row r="375" ht="100" customHeight="1" x14ac:dyDescent="0.3"/>
    <row r="376" ht="100" customHeight="1" x14ac:dyDescent="0.3"/>
    <row r="377" ht="100" customHeight="1" x14ac:dyDescent="0.3"/>
    <row r="378" ht="100" customHeight="1" x14ac:dyDescent="0.3"/>
    <row r="379" ht="100" customHeight="1" x14ac:dyDescent="0.3"/>
    <row r="380" ht="100" customHeight="1" x14ac:dyDescent="0.3"/>
    <row r="381" ht="100" customHeight="1" x14ac:dyDescent="0.3"/>
    <row r="382" ht="100" customHeight="1" x14ac:dyDescent="0.3"/>
    <row r="383" ht="100" customHeight="1" x14ac:dyDescent="0.3"/>
    <row r="384" ht="100" customHeight="1" x14ac:dyDescent="0.3"/>
    <row r="385" ht="100" customHeight="1" x14ac:dyDescent="0.3"/>
    <row r="386" ht="100" customHeight="1" x14ac:dyDescent="0.3"/>
    <row r="387" ht="100" customHeight="1" x14ac:dyDescent="0.3"/>
    <row r="388" ht="100" customHeight="1" x14ac:dyDescent="0.3"/>
    <row r="389" ht="100" customHeight="1" x14ac:dyDescent="0.3"/>
    <row r="390" ht="100" customHeight="1" x14ac:dyDescent="0.3"/>
    <row r="391" ht="100" customHeight="1" x14ac:dyDescent="0.3"/>
    <row r="392" ht="100" customHeight="1" x14ac:dyDescent="0.3"/>
    <row r="393" ht="100" customHeight="1" x14ac:dyDescent="0.3"/>
    <row r="394" ht="100" customHeight="1" x14ac:dyDescent="0.3"/>
    <row r="395" ht="100" customHeight="1" x14ac:dyDescent="0.3"/>
    <row r="396" ht="100" customHeight="1" x14ac:dyDescent="0.3"/>
    <row r="397" ht="100" customHeight="1" x14ac:dyDescent="0.3"/>
    <row r="398" ht="100" customHeight="1" x14ac:dyDescent="0.3"/>
    <row r="399" ht="100" customHeight="1" x14ac:dyDescent="0.3"/>
    <row r="400" ht="100" customHeight="1" x14ac:dyDescent="0.3"/>
    <row r="401" ht="100" customHeight="1" x14ac:dyDescent="0.3"/>
    <row r="402" ht="100" customHeight="1" x14ac:dyDescent="0.3"/>
    <row r="403" ht="100" customHeight="1" x14ac:dyDescent="0.3"/>
    <row r="404" ht="100" customHeight="1" x14ac:dyDescent="0.3"/>
    <row r="405" ht="100" customHeight="1" x14ac:dyDescent="0.3"/>
    <row r="406" ht="100" customHeight="1" x14ac:dyDescent="0.3"/>
    <row r="407" ht="100" customHeight="1" x14ac:dyDescent="0.3"/>
    <row r="408" ht="100" customHeight="1" x14ac:dyDescent="0.3"/>
    <row r="409" ht="100" customHeight="1" x14ac:dyDescent="0.3"/>
    <row r="410" ht="100" customHeight="1" x14ac:dyDescent="0.3"/>
    <row r="411" ht="100" customHeight="1" x14ac:dyDescent="0.3"/>
    <row r="412" ht="100" customHeight="1" x14ac:dyDescent="0.3"/>
    <row r="413" ht="100" customHeight="1" x14ac:dyDescent="0.3"/>
    <row r="414" ht="100" customHeight="1" x14ac:dyDescent="0.3"/>
    <row r="415" ht="100" customHeight="1" x14ac:dyDescent="0.3"/>
    <row r="416" ht="100" customHeight="1" x14ac:dyDescent="0.3"/>
    <row r="417" ht="100" customHeight="1" x14ac:dyDescent="0.3"/>
    <row r="418" ht="100" customHeight="1" x14ac:dyDescent="0.3"/>
    <row r="419" ht="100" customHeight="1" x14ac:dyDescent="0.3"/>
    <row r="420" ht="100" customHeight="1" x14ac:dyDescent="0.3"/>
    <row r="421" ht="100" customHeight="1" x14ac:dyDescent="0.3"/>
    <row r="422" ht="100" customHeight="1" x14ac:dyDescent="0.3"/>
    <row r="423" ht="100" customHeight="1" x14ac:dyDescent="0.3"/>
    <row r="424" ht="100" customHeight="1" x14ac:dyDescent="0.3"/>
    <row r="425" ht="100" customHeight="1" x14ac:dyDescent="0.3"/>
    <row r="426" ht="100" customHeight="1" x14ac:dyDescent="0.3"/>
    <row r="427" ht="100" customHeight="1" x14ac:dyDescent="0.3"/>
    <row r="428" ht="100" customHeight="1" x14ac:dyDescent="0.3"/>
    <row r="429" ht="100" customHeight="1" x14ac:dyDescent="0.3"/>
    <row r="430" ht="100" customHeight="1" x14ac:dyDescent="0.3"/>
    <row r="431" ht="100" customHeight="1" x14ac:dyDescent="0.3"/>
    <row r="432" ht="100" customHeight="1" x14ac:dyDescent="0.3"/>
    <row r="433" ht="100" customHeight="1" x14ac:dyDescent="0.3"/>
    <row r="434" ht="100" customHeight="1" x14ac:dyDescent="0.3"/>
    <row r="435" ht="100" customHeight="1" x14ac:dyDescent="0.3"/>
    <row r="436" ht="100" customHeight="1" x14ac:dyDescent="0.3"/>
    <row r="437" ht="100" customHeight="1" x14ac:dyDescent="0.3"/>
    <row r="438" ht="100" customHeight="1" x14ac:dyDescent="0.3"/>
    <row r="439" ht="100" customHeight="1" x14ac:dyDescent="0.3"/>
    <row r="440" ht="100" customHeight="1" x14ac:dyDescent="0.3"/>
    <row r="441" ht="100" customHeight="1" x14ac:dyDescent="0.3"/>
    <row r="442" ht="100" customHeight="1" x14ac:dyDescent="0.3"/>
    <row r="443" ht="100" customHeight="1" x14ac:dyDescent="0.3"/>
    <row r="444" ht="100" customHeight="1" x14ac:dyDescent="0.3"/>
    <row r="445" ht="100" customHeight="1" x14ac:dyDescent="0.3"/>
    <row r="446" ht="100" customHeight="1" x14ac:dyDescent="0.3"/>
    <row r="447" ht="100" customHeight="1" x14ac:dyDescent="0.3"/>
    <row r="448" ht="100" customHeight="1" x14ac:dyDescent="0.3"/>
    <row r="449" ht="100" customHeight="1" x14ac:dyDescent="0.3"/>
    <row r="450" ht="100" customHeight="1" x14ac:dyDescent="0.3"/>
    <row r="451" ht="100" customHeight="1" x14ac:dyDescent="0.3"/>
    <row r="452" ht="100" customHeight="1" x14ac:dyDescent="0.3"/>
    <row r="453" ht="100" customHeight="1" x14ac:dyDescent="0.3"/>
    <row r="454" ht="100" customHeight="1" x14ac:dyDescent="0.3"/>
    <row r="455" ht="100" customHeight="1" x14ac:dyDescent="0.3"/>
    <row r="456" ht="100" customHeight="1" x14ac:dyDescent="0.3"/>
    <row r="457" ht="100" customHeight="1" x14ac:dyDescent="0.3"/>
    <row r="458" ht="100" customHeight="1" x14ac:dyDescent="0.3"/>
    <row r="459" ht="100" customHeight="1" x14ac:dyDescent="0.3"/>
    <row r="460" ht="100" customHeight="1" x14ac:dyDescent="0.3"/>
    <row r="461" ht="100" customHeight="1" x14ac:dyDescent="0.3"/>
    <row r="462" ht="100" customHeight="1" x14ac:dyDescent="0.3"/>
    <row r="463" ht="100" customHeight="1" x14ac:dyDescent="0.3"/>
    <row r="464" ht="100" customHeight="1" x14ac:dyDescent="0.3"/>
    <row r="465" ht="100" customHeight="1" x14ac:dyDescent="0.3"/>
    <row r="466" ht="100" customHeight="1" x14ac:dyDescent="0.3"/>
    <row r="467" ht="100" customHeight="1" x14ac:dyDescent="0.3"/>
    <row r="468" ht="100" customHeight="1" x14ac:dyDescent="0.3"/>
    <row r="469" ht="100" customHeight="1" x14ac:dyDescent="0.3"/>
    <row r="470" ht="100" customHeight="1" x14ac:dyDescent="0.3"/>
    <row r="471" ht="100" customHeight="1" x14ac:dyDescent="0.3"/>
    <row r="472" ht="100" customHeight="1" x14ac:dyDescent="0.3"/>
    <row r="473" ht="100" customHeight="1" x14ac:dyDescent="0.3"/>
    <row r="474" ht="100" customHeight="1" x14ac:dyDescent="0.3"/>
    <row r="475" ht="100" customHeight="1" x14ac:dyDescent="0.3"/>
    <row r="476" ht="100" customHeight="1" x14ac:dyDescent="0.3"/>
    <row r="477" ht="100" customHeight="1" x14ac:dyDescent="0.3"/>
    <row r="478" ht="100" customHeight="1" x14ac:dyDescent="0.3"/>
    <row r="479" ht="100" customHeight="1" x14ac:dyDescent="0.3"/>
    <row r="480" ht="100" customHeight="1" x14ac:dyDescent="0.3"/>
    <row r="481" ht="100" customHeight="1" x14ac:dyDescent="0.3"/>
    <row r="482" ht="100" customHeight="1" x14ac:dyDescent="0.3"/>
    <row r="483" ht="100" customHeight="1" x14ac:dyDescent="0.3"/>
    <row r="484" ht="100" customHeight="1" x14ac:dyDescent="0.3"/>
    <row r="485" ht="100" customHeight="1" x14ac:dyDescent="0.3"/>
    <row r="486" ht="100" customHeight="1" x14ac:dyDescent="0.3"/>
    <row r="487" ht="100" customHeight="1" x14ac:dyDescent="0.3"/>
    <row r="488" ht="100" customHeight="1" x14ac:dyDescent="0.3"/>
    <row r="489" ht="100" customHeight="1" x14ac:dyDescent="0.3"/>
    <row r="490" ht="100" customHeight="1" x14ac:dyDescent="0.3"/>
    <row r="491" ht="100" customHeight="1" x14ac:dyDescent="0.3"/>
    <row r="492" ht="100" customHeight="1" x14ac:dyDescent="0.3"/>
    <row r="493" ht="100" customHeight="1" x14ac:dyDescent="0.3"/>
    <row r="494" ht="100" customHeight="1" x14ac:dyDescent="0.3"/>
    <row r="495" ht="100" customHeight="1" x14ac:dyDescent="0.3"/>
    <row r="496" ht="100" customHeight="1" x14ac:dyDescent="0.3"/>
    <row r="497" ht="100" customHeight="1" x14ac:dyDescent="0.3"/>
    <row r="498" ht="100" customHeight="1" x14ac:dyDescent="0.3"/>
    <row r="499" ht="100" customHeight="1" x14ac:dyDescent="0.3"/>
    <row r="500" ht="100" customHeight="1" x14ac:dyDescent="0.3"/>
    <row r="501" ht="100" customHeight="1" x14ac:dyDescent="0.3"/>
    <row r="502" ht="100" customHeight="1" x14ac:dyDescent="0.3"/>
    <row r="503" ht="100" customHeight="1" x14ac:dyDescent="0.3"/>
    <row r="504" ht="100" customHeight="1" x14ac:dyDescent="0.3"/>
    <row r="505" ht="100" customHeight="1" x14ac:dyDescent="0.3"/>
    <row r="506" ht="100" customHeight="1" x14ac:dyDescent="0.3"/>
    <row r="507" ht="100" customHeight="1" x14ac:dyDescent="0.3"/>
    <row r="508" ht="100" customHeight="1" x14ac:dyDescent="0.3"/>
    <row r="509" ht="100" customHeight="1" x14ac:dyDescent="0.3"/>
    <row r="510" ht="100" customHeight="1" x14ac:dyDescent="0.3"/>
    <row r="511" ht="100" customHeight="1" x14ac:dyDescent="0.3"/>
    <row r="512" ht="100" customHeight="1" x14ac:dyDescent="0.3"/>
    <row r="513" ht="100" customHeight="1" x14ac:dyDescent="0.3"/>
    <row r="514" ht="100" customHeight="1" x14ac:dyDescent="0.3"/>
    <row r="515" ht="100" customHeight="1" x14ac:dyDescent="0.3"/>
    <row r="516" ht="100" customHeight="1" x14ac:dyDescent="0.3"/>
    <row r="517" ht="100" customHeight="1" x14ac:dyDescent="0.3"/>
    <row r="518" ht="100" customHeight="1" x14ac:dyDescent="0.3"/>
    <row r="519" ht="100" customHeight="1" x14ac:dyDescent="0.3"/>
    <row r="520" ht="100" customHeight="1" x14ac:dyDescent="0.3"/>
    <row r="521" ht="100" customHeight="1" x14ac:dyDescent="0.3"/>
    <row r="522" ht="100" customHeight="1" x14ac:dyDescent="0.3"/>
    <row r="523" ht="100" customHeight="1" x14ac:dyDescent="0.3"/>
    <row r="524" ht="100" customHeight="1" x14ac:dyDescent="0.3"/>
    <row r="525" ht="100" customHeight="1" x14ac:dyDescent="0.3"/>
    <row r="526" ht="100" customHeight="1" x14ac:dyDescent="0.3"/>
    <row r="527" ht="100" customHeight="1" x14ac:dyDescent="0.3"/>
    <row r="528" ht="100" customHeight="1" x14ac:dyDescent="0.3"/>
    <row r="529" ht="100" customHeight="1" x14ac:dyDescent="0.3"/>
    <row r="530" ht="100" customHeight="1" x14ac:dyDescent="0.3"/>
    <row r="531" ht="100" customHeight="1" x14ac:dyDescent="0.3"/>
    <row r="532" ht="100" customHeight="1" x14ac:dyDescent="0.3"/>
    <row r="533" ht="100" customHeight="1" x14ac:dyDescent="0.3"/>
    <row r="534" ht="100" customHeight="1" x14ac:dyDescent="0.3"/>
    <row r="535" ht="100" customHeight="1" x14ac:dyDescent="0.3"/>
    <row r="536" ht="100" customHeight="1" x14ac:dyDescent="0.3"/>
    <row r="537" ht="100" customHeight="1" x14ac:dyDescent="0.3"/>
    <row r="538" ht="100" customHeight="1" x14ac:dyDescent="0.3"/>
    <row r="539" ht="100" customHeight="1" x14ac:dyDescent="0.3"/>
    <row r="540" ht="100" customHeight="1" x14ac:dyDescent="0.3"/>
    <row r="541" ht="100" customHeight="1" x14ac:dyDescent="0.3"/>
    <row r="542" ht="100" customHeight="1" x14ac:dyDescent="0.3"/>
    <row r="543" ht="100" customHeight="1" x14ac:dyDescent="0.3"/>
    <row r="544" ht="100" customHeight="1" x14ac:dyDescent="0.3"/>
    <row r="545" ht="100" customHeight="1" x14ac:dyDescent="0.3"/>
    <row r="546" ht="100" customHeight="1" x14ac:dyDescent="0.3"/>
    <row r="547" ht="100" customHeight="1" x14ac:dyDescent="0.3"/>
    <row r="548" ht="100" customHeight="1" x14ac:dyDescent="0.3"/>
    <row r="549" ht="100" customHeight="1" x14ac:dyDescent="0.3"/>
    <row r="550" ht="100" customHeight="1" x14ac:dyDescent="0.3"/>
    <row r="551" ht="100" customHeight="1" x14ac:dyDescent="0.3"/>
    <row r="552" ht="100" customHeight="1" x14ac:dyDescent="0.3"/>
    <row r="553" ht="100" customHeight="1" x14ac:dyDescent="0.3"/>
    <row r="554" ht="100" customHeight="1" x14ac:dyDescent="0.3"/>
    <row r="555" ht="100" customHeight="1" x14ac:dyDescent="0.3"/>
    <row r="556" ht="100" customHeight="1" x14ac:dyDescent="0.3"/>
    <row r="557" ht="100" customHeight="1" x14ac:dyDescent="0.3"/>
    <row r="558" ht="100" customHeight="1" x14ac:dyDescent="0.3"/>
    <row r="559" ht="100" customHeight="1" x14ac:dyDescent="0.3"/>
    <row r="560" ht="100" customHeight="1" x14ac:dyDescent="0.3"/>
    <row r="561" ht="100" customHeight="1" x14ac:dyDescent="0.3"/>
    <row r="562" ht="100" customHeight="1" x14ac:dyDescent="0.3"/>
    <row r="563" ht="100" customHeight="1" x14ac:dyDescent="0.3"/>
    <row r="564" ht="100" customHeight="1" x14ac:dyDescent="0.3"/>
    <row r="565" ht="100" customHeight="1" x14ac:dyDescent="0.3"/>
    <row r="566" ht="100" customHeight="1" x14ac:dyDescent="0.3"/>
    <row r="567" ht="100" customHeight="1" x14ac:dyDescent="0.3"/>
    <row r="568" ht="100" customHeight="1" x14ac:dyDescent="0.3"/>
    <row r="569" ht="100" customHeight="1" x14ac:dyDescent="0.3"/>
    <row r="570" ht="100" customHeight="1" x14ac:dyDescent="0.3"/>
    <row r="571" ht="100" customHeight="1" x14ac:dyDescent="0.3"/>
    <row r="572" ht="100" customHeight="1" x14ac:dyDescent="0.3"/>
    <row r="573" ht="100" customHeight="1" x14ac:dyDescent="0.3"/>
    <row r="574" ht="100" customHeight="1" x14ac:dyDescent="0.3"/>
    <row r="575" ht="100" customHeight="1" x14ac:dyDescent="0.3"/>
    <row r="576" ht="100" customHeight="1" x14ac:dyDescent="0.3"/>
    <row r="577" ht="100" customHeight="1" x14ac:dyDescent="0.3"/>
    <row r="578" ht="100" customHeight="1" x14ac:dyDescent="0.3"/>
    <row r="579" ht="100" customHeight="1" x14ac:dyDescent="0.3"/>
    <row r="580" ht="100" customHeight="1" x14ac:dyDescent="0.3"/>
    <row r="581" ht="100" customHeight="1" x14ac:dyDescent="0.3"/>
    <row r="582" ht="100" customHeight="1" x14ac:dyDescent="0.3"/>
    <row r="583" ht="100" customHeight="1" x14ac:dyDescent="0.3"/>
    <row r="584" ht="100" customHeight="1" x14ac:dyDescent="0.3"/>
    <row r="585" ht="100" customHeight="1" x14ac:dyDescent="0.3"/>
    <row r="586" ht="100" customHeight="1" x14ac:dyDescent="0.3"/>
    <row r="587" ht="100" customHeight="1" x14ac:dyDescent="0.3"/>
    <row r="588" ht="100" customHeight="1" x14ac:dyDescent="0.3"/>
    <row r="589" ht="100" customHeight="1" x14ac:dyDescent="0.3"/>
    <row r="590" ht="100" customHeight="1" x14ac:dyDescent="0.3"/>
    <row r="591" ht="100" customHeight="1" x14ac:dyDescent="0.3"/>
    <row r="592" ht="100" customHeight="1" x14ac:dyDescent="0.3"/>
    <row r="593" ht="100" customHeight="1" x14ac:dyDescent="0.3"/>
    <row r="594" ht="100" customHeight="1" x14ac:dyDescent="0.3"/>
    <row r="595" ht="100" customHeight="1" x14ac:dyDescent="0.3"/>
    <row r="596" ht="100" customHeight="1" x14ac:dyDescent="0.3"/>
    <row r="597" ht="100" customHeight="1" x14ac:dyDescent="0.3"/>
    <row r="598" ht="100" customHeight="1" x14ac:dyDescent="0.3"/>
    <row r="599" ht="100" customHeight="1" x14ac:dyDescent="0.3"/>
    <row r="600" ht="100" customHeight="1" x14ac:dyDescent="0.3"/>
    <row r="601" ht="100" customHeight="1" x14ac:dyDescent="0.3"/>
    <row r="602" ht="100" customHeight="1" x14ac:dyDescent="0.3"/>
    <row r="603" ht="100" customHeight="1" x14ac:dyDescent="0.3"/>
    <row r="604" ht="100" customHeight="1" x14ac:dyDescent="0.3"/>
    <row r="605" ht="100" customHeight="1" x14ac:dyDescent="0.3"/>
    <row r="606" ht="100" customHeight="1" x14ac:dyDescent="0.3"/>
    <row r="607" ht="100" customHeight="1" x14ac:dyDescent="0.3"/>
    <row r="608" ht="100" customHeight="1" x14ac:dyDescent="0.3"/>
    <row r="609" ht="100" customHeight="1" x14ac:dyDescent="0.3"/>
    <row r="610" ht="100" customHeight="1" x14ac:dyDescent="0.3"/>
    <row r="611" ht="100" customHeight="1" x14ac:dyDescent="0.3"/>
    <row r="612" ht="100" customHeight="1" x14ac:dyDescent="0.3"/>
    <row r="613" ht="100" customHeight="1" x14ac:dyDescent="0.3"/>
    <row r="614" ht="100" customHeight="1" x14ac:dyDescent="0.3"/>
    <row r="615" ht="100" customHeight="1" x14ac:dyDescent="0.3"/>
    <row r="616" ht="100" customHeight="1" x14ac:dyDescent="0.3"/>
    <row r="617" ht="100" customHeight="1" x14ac:dyDescent="0.3"/>
    <row r="618" ht="100" customHeight="1" x14ac:dyDescent="0.3"/>
    <row r="619" ht="100" customHeight="1" x14ac:dyDescent="0.3"/>
    <row r="620" ht="100" customHeight="1" x14ac:dyDescent="0.3"/>
    <row r="621" ht="100" customHeight="1" x14ac:dyDescent="0.3"/>
    <row r="622" ht="100" customHeight="1" x14ac:dyDescent="0.3"/>
    <row r="623" ht="100" customHeight="1" x14ac:dyDescent="0.3"/>
    <row r="624" ht="100" customHeight="1" x14ac:dyDescent="0.3"/>
    <row r="625" ht="100" customHeight="1" x14ac:dyDescent="0.3"/>
    <row r="626" ht="100" customHeight="1" x14ac:dyDescent="0.3"/>
  </sheetData>
  <sheetProtection formatCells="0" selectLockedCells="1"/>
  <mergeCells count="4">
    <mergeCell ref="A76:H76"/>
    <mergeCell ref="B1:H1"/>
    <mergeCell ref="B2:H2"/>
    <mergeCell ref="D65:F65"/>
  </mergeCells>
  <phoneticPr fontId="0" type="noConversion"/>
  <printOptions horizontalCentered="1" gridLines="1" gridLinesSet="0"/>
  <pageMargins left="0.5" right="0.5" top="0.5" bottom="0" header="0" footer="0"/>
  <pageSetup scale="44" orientation="portrait" horizontalDpi="1200" verticalDpi="1200" r:id="rId1"/>
  <headerFooter alignWithMargins="0"/>
  <ignoredErrors>
    <ignoredError sqref="D4"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29797-9450-43E8-8FE9-42D48A909F27}">
  <sheetPr syncVertical="1" syncRef="A1" transitionEvaluation="1">
    <pageSetUpPr fitToPage="1"/>
  </sheetPr>
  <dimension ref="A1:J626"/>
  <sheetViews>
    <sheetView zoomScaleNormal="100" workbookViewId="0">
      <selection activeCell="F5" sqref="F5"/>
    </sheetView>
  </sheetViews>
  <sheetFormatPr defaultColWidth="9.75" defaultRowHeight="14" x14ac:dyDescent="0.3"/>
  <cols>
    <col min="1" max="1" width="3.9140625" style="7" customWidth="1"/>
    <col min="2" max="2" width="10.33203125" style="7" customWidth="1"/>
    <col min="3" max="3" width="1" style="7" customWidth="1"/>
    <col min="4" max="4" width="3.75" style="7" customWidth="1"/>
    <col min="5" max="5" width="35.08203125" style="7" customWidth="1"/>
    <col min="6" max="6" width="16.75" style="7" customWidth="1"/>
    <col min="7" max="7" width="17.08203125" style="310" customWidth="1"/>
    <col min="8" max="8" width="16.6640625" style="310" customWidth="1"/>
    <col min="9" max="9" width="3.4140625" style="7" customWidth="1"/>
    <col min="10" max="10" width="9.75" style="7"/>
    <col min="11" max="11" width="16.6640625" style="7" customWidth="1"/>
    <col min="12" max="14" width="9.75" style="7"/>
    <col min="15" max="15" width="10.75" style="7" customWidth="1"/>
    <col min="16" max="16" width="18.75" style="7" customWidth="1"/>
    <col min="17" max="17" width="9.75" style="7"/>
    <col min="18" max="18" width="12.75" style="7" customWidth="1"/>
    <col min="19" max="19" width="1.75" style="7" customWidth="1"/>
    <col min="20" max="20" width="9.75" style="7"/>
    <col min="21" max="21" width="6.75" style="7" customWidth="1"/>
    <col min="22" max="22" width="4.75" style="7" customWidth="1"/>
    <col min="23" max="26" width="9.75" style="7"/>
    <col min="27" max="27" width="29.75" style="7" customWidth="1"/>
    <col min="28" max="28" width="11.75" style="7" customWidth="1"/>
    <col min="29" max="30" width="9.75" style="7"/>
    <col min="31" max="31" width="12.75" style="7" customWidth="1"/>
    <col min="32" max="32" width="5.75" style="7" customWidth="1"/>
    <col min="33" max="16384" width="9.75" style="7"/>
  </cols>
  <sheetData>
    <row r="1" spans="2:9" ht="15.65" customHeight="1" x14ac:dyDescent="0.3">
      <c r="B1" s="628" t="s">
        <v>403</v>
      </c>
      <c r="C1" s="628"/>
      <c r="D1" s="628"/>
      <c r="E1" s="628"/>
      <c r="F1" s="628"/>
      <c r="G1" s="628"/>
      <c r="H1" s="628"/>
    </row>
    <row r="2" spans="2:9" ht="14.5" customHeight="1" x14ac:dyDescent="0.3">
      <c r="B2" s="628" t="s">
        <v>397</v>
      </c>
      <c r="C2" s="628"/>
      <c r="D2" s="628"/>
      <c r="E2" s="628"/>
      <c r="F2" s="628"/>
      <c r="G2" s="628"/>
      <c r="H2" s="628"/>
    </row>
    <row r="3" spans="2:9" ht="20.149999999999999" customHeight="1" thickBot="1" x14ac:dyDescent="0.35">
      <c r="B3" s="272"/>
      <c r="C3" s="244"/>
      <c r="D3" s="244"/>
      <c r="F3" s="273"/>
      <c r="G3" s="274"/>
      <c r="H3" s="275"/>
    </row>
    <row r="4" spans="2:9" ht="20.149999999999999" customHeight="1" thickBot="1" x14ac:dyDescent="0.35">
      <c r="B4" s="21" t="s">
        <v>0</v>
      </c>
      <c r="C4" s="244"/>
      <c r="D4" s="494"/>
      <c r="E4" s="495"/>
      <c r="F4" s="273"/>
      <c r="G4" s="278"/>
      <c r="H4" s="497"/>
    </row>
    <row r="5" spans="2:9" ht="20.149999999999999" customHeight="1" thickBot="1" x14ac:dyDescent="0.35">
      <c r="C5" s="244"/>
      <c r="D5" s="244"/>
      <c r="E5" s="280" t="s">
        <v>47</v>
      </c>
      <c r="F5" s="556">
        <f>'Rent Summary (B)'!H82</f>
        <v>0</v>
      </c>
      <c r="G5" s="334" t="s">
        <v>319</v>
      </c>
      <c r="H5" s="496" t="s">
        <v>49</v>
      </c>
      <c r="I5" s="1"/>
    </row>
    <row r="6" spans="2:9" ht="20.149999999999999" customHeight="1" x14ac:dyDescent="0.3">
      <c r="B6" s="345" t="s">
        <v>50</v>
      </c>
      <c r="C6" s="346"/>
      <c r="D6" s="347"/>
      <c r="E6" s="347"/>
      <c r="F6" s="347"/>
      <c r="G6" s="354"/>
      <c r="H6" s="355"/>
      <c r="I6" s="1"/>
    </row>
    <row r="7" spans="2:9" ht="20.149999999999999" customHeight="1" x14ac:dyDescent="0.3">
      <c r="B7" s="281"/>
      <c r="C7" s="282"/>
      <c r="D7" s="283" t="s">
        <v>394</v>
      </c>
      <c r="E7" s="284"/>
      <c r="F7" s="285"/>
      <c r="G7" s="493">
        <f>'Rent Summary (B)'!H86</f>
        <v>0</v>
      </c>
      <c r="H7" s="319" t="str">
        <f>IF($F$5=0,"",G7/$F$5)</f>
        <v/>
      </c>
      <c r="I7" s="1"/>
    </row>
    <row r="8" spans="2:9" ht="20.149999999999999" customHeight="1" x14ac:dyDescent="0.3">
      <c r="B8" s="281"/>
      <c r="C8" s="282"/>
      <c r="D8" s="283" t="s">
        <v>51</v>
      </c>
      <c r="E8" s="284"/>
      <c r="F8" s="286"/>
      <c r="G8" s="329"/>
      <c r="H8" s="319" t="str">
        <f>IF($F$5=0,"",G8/$F$5)</f>
        <v/>
      </c>
      <c r="I8" s="1"/>
    </row>
    <row r="9" spans="2:9" ht="20.149999999999999" customHeight="1" x14ac:dyDescent="0.3">
      <c r="B9" s="281"/>
      <c r="C9" s="282"/>
      <c r="D9" s="283" t="s">
        <v>52</v>
      </c>
      <c r="E9" s="284"/>
      <c r="F9" s="286"/>
      <c r="G9" s="329"/>
      <c r="H9" s="319" t="str">
        <f>IF($F$5=0,"",G9/$F$5)</f>
        <v/>
      </c>
      <c r="I9" s="1"/>
    </row>
    <row r="10" spans="2:9" ht="21" customHeight="1" x14ac:dyDescent="0.3">
      <c r="B10" s="281"/>
      <c r="C10" s="282"/>
      <c r="D10" s="331" t="s">
        <v>294</v>
      </c>
      <c r="E10" s="332"/>
      <c r="F10" s="333"/>
      <c r="G10" s="329"/>
      <c r="H10" s="319" t="str">
        <f>IF($F$5=0,"",G10/$F$5)</f>
        <v/>
      </c>
      <c r="I10" s="1"/>
    </row>
    <row r="11" spans="2:9" ht="20.149999999999999" customHeight="1" x14ac:dyDescent="0.3">
      <c r="B11" s="281"/>
      <c r="C11" s="282"/>
      <c r="D11" s="283"/>
      <c r="E11" s="284" t="s">
        <v>284</v>
      </c>
      <c r="F11" s="287"/>
      <c r="G11" s="321">
        <f>SUM(G7:G10)</f>
        <v>0</v>
      </c>
      <c r="H11" s="319"/>
      <c r="I11" s="1"/>
    </row>
    <row r="12" spans="2:9" ht="20.149999999999999" customHeight="1" x14ac:dyDescent="0.3">
      <c r="B12" s="281"/>
      <c r="C12" s="282"/>
      <c r="D12" s="283" t="s">
        <v>147</v>
      </c>
      <c r="E12" s="284"/>
      <c r="F12" s="288">
        <v>7.0000000000000007E-2</v>
      </c>
      <c r="G12" s="321">
        <f>ROUND(-F12*G11,0)</f>
        <v>0</v>
      </c>
      <c r="H12" s="319"/>
      <c r="I12" s="1"/>
    </row>
    <row r="13" spans="2:9" ht="20.149999999999999" customHeight="1" x14ac:dyDescent="0.3">
      <c r="B13" s="281"/>
      <c r="C13" s="282"/>
      <c r="D13" s="283" t="s">
        <v>283</v>
      </c>
      <c r="E13" s="284"/>
      <c r="F13" s="287"/>
      <c r="G13" s="329"/>
      <c r="H13" s="319"/>
      <c r="I13" s="1"/>
    </row>
    <row r="14" spans="2:9" ht="20.149999999999999" customHeight="1" thickBot="1" x14ac:dyDescent="0.35">
      <c r="B14" s="281"/>
      <c r="C14" s="282"/>
      <c r="D14" s="283" t="s">
        <v>147</v>
      </c>
      <c r="E14" s="284"/>
      <c r="F14" s="330">
        <v>0.05</v>
      </c>
      <c r="G14" s="322">
        <f>-G13*F14</f>
        <v>0</v>
      </c>
      <c r="H14" s="319" t="str">
        <f>IF($F$5=0,"",G14/$F$5)</f>
        <v/>
      </c>
      <c r="I14" s="1"/>
    </row>
    <row r="15" spans="2:9" ht="20.149999999999999" customHeight="1" thickBot="1" x14ac:dyDescent="0.35">
      <c r="B15" s="289"/>
      <c r="C15" s="290"/>
      <c r="D15" s="291" t="s">
        <v>222</v>
      </c>
      <c r="E15" s="292"/>
      <c r="F15" s="292"/>
      <c r="G15" s="323">
        <f>SUM(G11:G14)</f>
        <v>0</v>
      </c>
      <c r="H15" s="320" t="str">
        <f>IF($F$5=0,"",G15/$F$5)</f>
        <v/>
      </c>
      <c r="I15" s="1"/>
    </row>
    <row r="16" spans="2:9" ht="20.149999999999999" customHeight="1" x14ac:dyDescent="0.3">
      <c r="B16" s="348" t="s">
        <v>53</v>
      </c>
      <c r="C16" s="349"/>
      <c r="D16" s="350" t="s">
        <v>54</v>
      </c>
      <c r="E16" s="351"/>
      <c r="F16" s="351"/>
      <c r="G16" s="352"/>
      <c r="H16" s="353"/>
      <c r="I16" s="295"/>
    </row>
    <row r="17" spans="2:9" ht="20.149999999999999" customHeight="1" x14ac:dyDescent="0.3">
      <c r="B17" s="281"/>
      <c r="C17" s="282"/>
      <c r="D17" s="296"/>
      <c r="E17" s="283" t="s">
        <v>121</v>
      </c>
      <c r="F17" s="286"/>
      <c r="G17" s="328"/>
      <c r="H17" s="319" t="str">
        <f t="shared" ref="H17:H27" si="0">IF($F$5=0,"",G17/$F$5)</f>
        <v/>
      </c>
      <c r="I17" s="295"/>
    </row>
    <row r="18" spans="2:9" ht="20.149999999999999" customHeight="1" x14ac:dyDescent="0.3">
      <c r="B18" s="281"/>
      <c r="C18" s="282"/>
      <c r="D18" s="296"/>
      <c r="E18" s="284" t="s">
        <v>60</v>
      </c>
      <c r="F18" s="286"/>
      <c r="G18" s="328"/>
      <c r="H18" s="319" t="str">
        <f t="shared" si="0"/>
        <v/>
      </c>
      <c r="I18" s="295"/>
    </row>
    <row r="19" spans="2:9" ht="20.149999999999999" customHeight="1" x14ac:dyDescent="0.3">
      <c r="B19" s="281"/>
      <c r="C19" s="282"/>
      <c r="D19" s="296"/>
      <c r="E19" s="284" t="s">
        <v>28</v>
      </c>
      <c r="F19" s="286"/>
      <c r="G19" s="328"/>
      <c r="H19" s="319" t="str">
        <f t="shared" si="0"/>
        <v/>
      </c>
      <c r="I19" s="295"/>
    </row>
    <row r="20" spans="2:9" ht="20.149999999999999" customHeight="1" x14ac:dyDescent="0.3">
      <c r="B20" s="281"/>
      <c r="C20" s="282"/>
      <c r="D20" s="286"/>
      <c r="E20" s="283" t="s">
        <v>55</v>
      </c>
      <c r="F20" s="297">
        <v>0.06</v>
      </c>
      <c r="G20" s="322">
        <f>+F20*G15</f>
        <v>0</v>
      </c>
      <c r="H20" s="319" t="str">
        <f t="shared" si="0"/>
        <v/>
      </c>
      <c r="I20" s="295"/>
    </row>
    <row r="21" spans="2:9" ht="20.149999999999999" customHeight="1" x14ac:dyDescent="0.3">
      <c r="B21" s="281"/>
      <c r="C21" s="282"/>
      <c r="D21" s="286"/>
      <c r="E21" s="283" t="s">
        <v>296</v>
      </c>
      <c r="F21" s="297"/>
      <c r="G21" s="329"/>
      <c r="H21" s="319"/>
      <c r="I21" s="295"/>
    </row>
    <row r="22" spans="2:9" ht="20.149999999999999" customHeight="1" x14ac:dyDescent="0.3">
      <c r="B22" s="281"/>
      <c r="C22" s="282"/>
      <c r="D22" s="286"/>
      <c r="E22" s="283" t="s">
        <v>122</v>
      </c>
      <c r="F22" s="298"/>
      <c r="G22" s="328"/>
      <c r="H22" s="319" t="str">
        <f t="shared" si="0"/>
        <v/>
      </c>
      <c r="I22" s="295"/>
    </row>
    <row r="23" spans="2:9" ht="20.149999999999999" customHeight="1" x14ac:dyDescent="0.3">
      <c r="B23" s="281"/>
      <c r="C23" s="282"/>
      <c r="D23" s="286"/>
      <c r="E23" s="283" t="s">
        <v>123</v>
      </c>
      <c r="F23" s="283"/>
      <c r="G23" s="328"/>
      <c r="H23" s="319" t="str">
        <f t="shared" si="0"/>
        <v/>
      </c>
      <c r="I23" s="295"/>
    </row>
    <row r="24" spans="2:9" ht="20.149999999999999" customHeight="1" x14ac:dyDescent="0.3">
      <c r="B24" s="281"/>
      <c r="C24" s="282"/>
      <c r="D24" s="286"/>
      <c r="E24" s="283" t="s">
        <v>124</v>
      </c>
      <c r="F24" s="283"/>
      <c r="G24" s="328"/>
      <c r="H24" s="319" t="str">
        <f t="shared" si="0"/>
        <v/>
      </c>
      <c r="I24" s="295"/>
    </row>
    <row r="25" spans="2:9" ht="20.149999999999999" customHeight="1" x14ac:dyDescent="0.3">
      <c r="B25" s="281"/>
      <c r="C25" s="282"/>
      <c r="D25" s="286"/>
      <c r="E25" s="283" t="s">
        <v>383</v>
      </c>
      <c r="F25" s="283" t="s">
        <v>395</v>
      </c>
      <c r="G25" s="328"/>
      <c r="H25" s="319" t="str">
        <f t="shared" si="0"/>
        <v/>
      </c>
      <c r="I25" s="295"/>
    </row>
    <row r="26" spans="2:9" ht="20.149999999999999" customHeight="1" thickBot="1" x14ac:dyDescent="0.35">
      <c r="B26" s="281"/>
      <c r="C26" s="282"/>
      <c r="D26" s="286"/>
      <c r="E26" s="327" t="s">
        <v>130</v>
      </c>
      <c r="F26" s="327"/>
      <c r="G26" s="328"/>
      <c r="H26" s="319" t="str">
        <f t="shared" si="0"/>
        <v/>
      </c>
      <c r="I26" s="295"/>
    </row>
    <row r="27" spans="2:9" ht="20.149999999999999" customHeight="1" thickBot="1" x14ac:dyDescent="0.35">
      <c r="B27" s="289"/>
      <c r="C27" s="290"/>
      <c r="D27" s="291" t="s">
        <v>289</v>
      </c>
      <c r="E27" s="292"/>
      <c r="F27" s="292"/>
      <c r="G27" s="323">
        <f>SUM(G17:G26)</f>
        <v>0</v>
      </c>
      <c r="H27" s="320" t="str">
        <f t="shared" si="0"/>
        <v/>
      </c>
      <c r="I27" s="1"/>
    </row>
    <row r="28" spans="2:9" ht="20.149999999999999" customHeight="1" x14ac:dyDescent="0.3">
      <c r="B28" s="356"/>
      <c r="C28" s="349"/>
      <c r="D28" s="350" t="s">
        <v>290</v>
      </c>
      <c r="E28" s="351"/>
      <c r="F28" s="351"/>
      <c r="G28" s="352"/>
      <c r="H28" s="353"/>
      <c r="I28" s="1"/>
    </row>
    <row r="29" spans="2:9" ht="20.149999999999999" customHeight="1" x14ac:dyDescent="0.3">
      <c r="B29" s="281"/>
      <c r="C29" s="282"/>
      <c r="D29" s="296"/>
      <c r="E29" s="284" t="s">
        <v>125</v>
      </c>
      <c r="F29" s="286"/>
      <c r="G29" s="328"/>
      <c r="H29" s="319" t="str">
        <f t="shared" ref="H29:H35" si="1">IF($F$5=0,"",G29/$F$5)</f>
        <v/>
      </c>
      <c r="I29" s="1"/>
    </row>
    <row r="30" spans="2:9" ht="20.149999999999999" customHeight="1" x14ac:dyDescent="0.3">
      <c r="B30" s="281"/>
      <c r="C30" s="282"/>
      <c r="D30" s="286"/>
      <c r="E30" s="283" t="s">
        <v>126</v>
      </c>
      <c r="F30" s="283"/>
      <c r="G30" s="328"/>
      <c r="H30" s="319" t="str">
        <f t="shared" si="1"/>
        <v/>
      </c>
      <c r="I30" s="1"/>
    </row>
    <row r="31" spans="2:9" ht="20.149999999999999" customHeight="1" x14ac:dyDescent="0.3">
      <c r="B31" s="281"/>
      <c r="C31" s="282"/>
      <c r="D31" s="286"/>
      <c r="E31" s="283" t="s">
        <v>127</v>
      </c>
      <c r="F31" s="283"/>
      <c r="G31" s="328"/>
      <c r="H31" s="319" t="str">
        <f t="shared" si="1"/>
        <v/>
      </c>
      <c r="I31" s="1"/>
    </row>
    <row r="32" spans="2:9" ht="20.149999999999999" customHeight="1" x14ac:dyDescent="0.3">
      <c r="B32" s="281"/>
      <c r="C32" s="282"/>
      <c r="D32" s="286"/>
      <c r="E32" s="283" t="s">
        <v>128</v>
      </c>
      <c r="F32" s="283"/>
      <c r="G32" s="328"/>
      <c r="H32" s="319" t="str">
        <f t="shared" si="1"/>
        <v/>
      </c>
      <c r="I32" s="1"/>
    </row>
    <row r="33" spans="2:10" ht="20.149999999999999" customHeight="1" x14ac:dyDescent="0.3">
      <c r="B33" s="281"/>
      <c r="C33" s="282"/>
      <c r="D33" s="286"/>
      <c r="E33" s="283" t="s">
        <v>129</v>
      </c>
      <c r="F33" s="283"/>
      <c r="G33" s="328"/>
      <c r="H33" s="319" t="str">
        <f t="shared" si="1"/>
        <v/>
      </c>
      <c r="I33" s="1"/>
    </row>
    <row r="34" spans="2:10" ht="20.149999999999999" customHeight="1" thickBot="1" x14ac:dyDescent="0.35">
      <c r="B34" s="281"/>
      <c r="C34" s="282"/>
      <c r="D34" s="286"/>
      <c r="E34" s="327" t="s">
        <v>130</v>
      </c>
      <c r="F34" s="327"/>
      <c r="G34" s="328"/>
      <c r="H34" s="319" t="str">
        <f t="shared" si="1"/>
        <v/>
      </c>
      <c r="I34" s="1"/>
    </row>
    <row r="35" spans="2:10" ht="20.149999999999999" customHeight="1" thickBot="1" x14ac:dyDescent="0.35">
      <c r="B35" s="289"/>
      <c r="C35" s="290"/>
      <c r="D35" s="291" t="s">
        <v>291</v>
      </c>
      <c r="E35" s="292"/>
      <c r="F35" s="292"/>
      <c r="G35" s="323">
        <f>SUM(G29:G34)</f>
        <v>0</v>
      </c>
      <c r="H35" s="320" t="str">
        <f t="shared" si="1"/>
        <v/>
      </c>
      <c r="I35" s="1"/>
    </row>
    <row r="36" spans="2:10" ht="20.149999999999999" customHeight="1" x14ac:dyDescent="0.3">
      <c r="B36" s="356"/>
      <c r="C36" s="349"/>
      <c r="D36" s="350" t="s">
        <v>57</v>
      </c>
      <c r="E36" s="351"/>
      <c r="F36" s="351"/>
      <c r="G36" s="352"/>
      <c r="H36" s="353"/>
      <c r="I36" s="1"/>
    </row>
    <row r="37" spans="2:10" ht="20.149999999999999" customHeight="1" x14ac:dyDescent="0.3">
      <c r="B37" s="281"/>
      <c r="C37" s="282"/>
      <c r="D37" s="286"/>
      <c r="E37" s="283" t="s">
        <v>131</v>
      </c>
      <c r="F37" s="283"/>
      <c r="G37" s="328"/>
      <c r="H37" s="319" t="str">
        <f t="shared" ref="H37:H46" si="2">IF($F$5=0,"",G37/$F$5)</f>
        <v/>
      </c>
      <c r="I37" s="295"/>
    </row>
    <row r="38" spans="2:10" ht="20.149999999999999" customHeight="1" x14ac:dyDescent="0.3">
      <c r="B38" s="281"/>
      <c r="C38" s="282"/>
      <c r="D38" s="286"/>
      <c r="E38" s="283" t="s">
        <v>59</v>
      </c>
      <c r="F38" s="283"/>
      <c r="G38" s="328"/>
      <c r="H38" s="319" t="str">
        <f t="shared" si="2"/>
        <v/>
      </c>
      <c r="I38" s="295"/>
    </row>
    <row r="39" spans="2:10" ht="20.149999999999999" customHeight="1" x14ac:dyDescent="0.3">
      <c r="B39" s="281"/>
      <c r="C39" s="282"/>
      <c r="D39" s="286"/>
      <c r="E39" s="283" t="s">
        <v>132</v>
      </c>
      <c r="F39" s="283"/>
      <c r="G39" s="328"/>
      <c r="H39" s="319" t="str">
        <f t="shared" si="2"/>
        <v/>
      </c>
      <c r="I39" s="295"/>
    </row>
    <row r="40" spans="2:10" ht="20.149999999999999" customHeight="1" x14ac:dyDescent="0.3">
      <c r="B40" s="281"/>
      <c r="C40" s="282"/>
      <c r="D40" s="286"/>
      <c r="E40" s="283" t="s">
        <v>133</v>
      </c>
      <c r="F40" s="283"/>
      <c r="G40" s="328"/>
      <c r="H40" s="319" t="str">
        <f t="shared" si="2"/>
        <v/>
      </c>
      <c r="I40" s="295"/>
    </row>
    <row r="41" spans="2:10" ht="20.149999999999999" customHeight="1" x14ac:dyDescent="0.3">
      <c r="B41" s="281"/>
      <c r="C41" s="282"/>
      <c r="D41" s="286"/>
      <c r="E41" s="283" t="s">
        <v>134</v>
      </c>
      <c r="F41" s="283"/>
      <c r="G41" s="328"/>
      <c r="H41" s="319" t="str">
        <f t="shared" si="2"/>
        <v/>
      </c>
      <c r="I41" s="295"/>
    </row>
    <row r="42" spans="2:10" ht="20.149999999999999" customHeight="1" x14ac:dyDescent="0.3">
      <c r="B42" s="281"/>
      <c r="C42" s="282"/>
      <c r="D42" s="286"/>
      <c r="E42" s="283" t="s">
        <v>135</v>
      </c>
      <c r="F42" s="283"/>
      <c r="G42" s="328"/>
      <c r="H42" s="319" t="str">
        <f t="shared" si="2"/>
        <v/>
      </c>
      <c r="I42" s="295"/>
    </row>
    <row r="43" spans="2:10" ht="20.149999999999999" customHeight="1" x14ac:dyDescent="0.3">
      <c r="B43" s="281"/>
      <c r="C43" s="282"/>
      <c r="D43" s="286"/>
      <c r="E43" s="283" t="s">
        <v>136</v>
      </c>
      <c r="F43" s="283"/>
      <c r="G43" s="328"/>
      <c r="H43" s="319" t="str">
        <f t="shared" si="2"/>
        <v/>
      </c>
      <c r="I43" s="295"/>
    </row>
    <row r="44" spans="2:10" ht="20.149999999999999" customHeight="1" x14ac:dyDescent="0.3">
      <c r="B44" s="281"/>
      <c r="C44" s="282"/>
      <c r="D44" s="286"/>
      <c r="E44" s="283" t="s">
        <v>58</v>
      </c>
      <c r="F44" s="283"/>
      <c r="G44" s="328"/>
      <c r="H44" s="319" t="str">
        <f t="shared" si="2"/>
        <v/>
      </c>
      <c r="I44" s="295"/>
    </row>
    <row r="45" spans="2:10" ht="20.149999999999999" customHeight="1" thickBot="1" x14ac:dyDescent="0.35">
      <c r="B45" s="281"/>
      <c r="C45" s="282"/>
      <c r="D45" s="286"/>
      <c r="E45" s="283" t="s">
        <v>137</v>
      </c>
      <c r="F45" s="283"/>
      <c r="G45" s="328"/>
      <c r="H45" s="319" t="str">
        <f t="shared" si="2"/>
        <v/>
      </c>
      <c r="I45" s="295"/>
    </row>
    <row r="46" spans="2:10" ht="20.149999999999999" customHeight="1" thickBot="1" x14ac:dyDescent="0.35">
      <c r="B46" s="289"/>
      <c r="C46" s="290"/>
      <c r="D46" s="291" t="s">
        <v>292</v>
      </c>
      <c r="E46" s="292"/>
      <c r="F46" s="292"/>
      <c r="G46" s="323">
        <f>SUM(G37:G45)</f>
        <v>0</v>
      </c>
      <c r="H46" s="320" t="str">
        <f t="shared" si="2"/>
        <v/>
      </c>
      <c r="I46" s="295"/>
    </row>
    <row r="47" spans="2:10" ht="20.149999999999999" customHeight="1" x14ac:dyDescent="0.3">
      <c r="B47" s="356"/>
      <c r="C47" s="349"/>
      <c r="D47" s="350" t="s">
        <v>138</v>
      </c>
      <c r="E47" s="351"/>
      <c r="F47" s="351"/>
      <c r="G47" s="352"/>
      <c r="H47" s="353"/>
      <c r="I47" s="1"/>
    </row>
    <row r="48" spans="2:10" ht="20.149999999999999" customHeight="1" x14ac:dyDescent="0.3">
      <c r="B48" s="281"/>
      <c r="C48" s="282"/>
      <c r="D48" s="286"/>
      <c r="E48" s="283" t="s">
        <v>56</v>
      </c>
      <c r="F48" s="283"/>
      <c r="G48" s="328"/>
      <c r="H48" s="319" t="str">
        <f t="shared" ref="H48:H54" si="3">IF($F$5=0,"",G48/$F$5)</f>
        <v/>
      </c>
      <c r="I48" s="295"/>
      <c r="J48" s="299"/>
    </row>
    <row r="49" spans="2:10" ht="20.149999999999999" customHeight="1" x14ac:dyDescent="0.3">
      <c r="B49" s="281"/>
      <c r="C49" s="282"/>
      <c r="D49" s="286"/>
      <c r="E49" s="283" t="s">
        <v>139</v>
      </c>
      <c r="F49" s="283"/>
      <c r="G49" s="328"/>
      <c r="H49" s="319" t="str">
        <f t="shared" si="3"/>
        <v/>
      </c>
      <c r="I49" s="295"/>
      <c r="J49" s="299"/>
    </row>
    <row r="50" spans="2:10" ht="20.149999999999999" customHeight="1" x14ac:dyDescent="0.3">
      <c r="B50" s="281"/>
      <c r="C50" s="282"/>
      <c r="D50" s="286"/>
      <c r="E50" s="283" t="s">
        <v>140</v>
      </c>
      <c r="F50" s="283"/>
      <c r="G50" s="328"/>
      <c r="H50" s="319" t="str">
        <f t="shared" si="3"/>
        <v/>
      </c>
      <c r="I50" s="295"/>
      <c r="J50" s="299"/>
    </row>
    <row r="51" spans="2:10" ht="20.149999999999999" customHeight="1" x14ac:dyDescent="0.3">
      <c r="B51" s="281"/>
      <c r="C51" s="282"/>
      <c r="D51" s="286"/>
      <c r="E51" s="283" t="s">
        <v>141</v>
      </c>
      <c r="F51" s="283"/>
      <c r="G51" s="328"/>
      <c r="H51" s="319" t="str">
        <f t="shared" si="3"/>
        <v/>
      </c>
      <c r="I51" s="295"/>
      <c r="J51" s="299"/>
    </row>
    <row r="52" spans="2:10" ht="20.149999999999999" customHeight="1" thickBot="1" x14ac:dyDescent="0.35">
      <c r="B52" s="281"/>
      <c r="C52" s="282"/>
      <c r="D52" s="286"/>
      <c r="E52" s="327" t="s">
        <v>130</v>
      </c>
      <c r="F52" s="327"/>
      <c r="G52" s="328"/>
      <c r="H52" s="319" t="str">
        <f t="shared" si="3"/>
        <v/>
      </c>
      <c r="I52" s="295"/>
      <c r="J52" s="299"/>
    </row>
    <row r="53" spans="2:10" ht="20.149999999999999" customHeight="1" thickBot="1" x14ac:dyDescent="0.35">
      <c r="B53" s="289"/>
      <c r="C53" s="290"/>
      <c r="D53" s="291" t="s">
        <v>293</v>
      </c>
      <c r="E53" s="292"/>
      <c r="F53" s="292"/>
      <c r="G53" s="323">
        <f>SUM(G48:G52)</f>
        <v>0</v>
      </c>
      <c r="H53" s="320" t="str">
        <f t="shared" si="3"/>
        <v/>
      </c>
      <c r="I53" s="1"/>
    </row>
    <row r="54" spans="2:10" ht="20.149999999999999" customHeight="1" thickBot="1" x14ac:dyDescent="0.35">
      <c r="B54" s="289"/>
      <c r="C54" s="290"/>
      <c r="D54" s="291" t="s">
        <v>287</v>
      </c>
      <c r="E54" s="292"/>
      <c r="F54" s="292"/>
      <c r="G54" s="323">
        <f>G53+G46+G35+G27</f>
        <v>0</v>
      </c>
      <c r="H54" s="320" t="str">
        <f t="shared" si="3"/>
        <v/>
      </c>
      <c r="I54" s="1"/>
    </row>
    <row r="55" spans="2:10" ht="20.149999999999999" customHeight="1" x14ac:dyDescent="0.3">
      <c r="B55" s="356"/>
      <c r="C55" s="349"/>
      <c r="D55" s="350" t="s">
        <v>327</v>
      </c>
      <c r="E55" s="351"/>
      <c r="F55" s="351"/>
      <c r="G55" s="352"/>
      <c r="H55" s="353"/>
      <c r="I55" s="1"/>
    </row>
    <row r="56" spans="2:10" ht="20.149999999999999" customHeight="1" x14ac:dyDescent="0.3">
      <c r="B56" s="281"/>
      <c r="C56" s="282"/>
      <c r="D56" s="286"/>
      <c r="E56" s="283" t="s">
        <v>142</v>
      </c>
      <c r="F56" s="300">
        <v>-1</v>
      </c>
      <c r="G56" s="328"/>
      <c r="H56" s="319" t="str">
        <f t="shared" ref="H56:H62" si="4">IF($F$5=0,"",G56/$F$5)</f>
        <v/>
      </c>
      <c r="I56" s="1"/>
    </row>
    <row r="57" spans="2:10" ht="20.149999999999999" customHeight="1" x14ac:dyDescent="0.3">
      <c r="B57" s="281"/>
      <c r="C57" s="282"/>
      <c r="D57" s="286"/>
      <c r="E57" s="327" t="s">
        <v>162</v>
      </c>
      <c r="F57" s="327"/>
      <c r="G57" s="328"/>
      <c r="H57" s="319" t="str">
        <f t="shared" si="4"/>
        <v/>
      </c>
      <c r="I57" s="1"/>
    </row>
    <row r="58" spans="2:10" ht="20.149999999999999" customHeight="1" x14ac:dyDescent="0.3">
      <c r="B58" s="281"/>
      <c r="C58" s="282"/>
      <c r="D58" s="286"/>
      <c r="E58" s="327" t="s">
        <v>130</v>
      </c>
      <c r="F58" s="327"/>
      <c r="G58" s="328"/>
      <c r="H58" s="319" t="str">
        <f t="shared" si="4"/>
        <v/>
      </c>
      <c r="I58" s="1"/>
    </row>
    <row r="59" spans="2:10" ht="20.149999999999999" customHeight="1" x14ac:dyDescent="0.3">
      <c r="B59" s="281"/>
      <c r="C59" s="282"/>
      <c r="D59" s="286"/>
      <c r="E59" s="327" t="s">
        <v>130</v>
      </c>
      <c r="F59" s="327"/>
      <c r="G59" s="328"/>
      <c r="H59" s="319" t="str">
        <f t="shared" si="4"/>
        <v/>
      </c>
      <c r="I59" s="1"/>
    </row>
    <row r="60" spans="2:10" ht="20.149999999999999" customHeight="1" thickBot="1" x14ac:dyDescent="0.35">
      <c r="B60" s="281"/>
      <c r="C60" s="282"/>
      <c r="D60" s="286"/>
      <c r="E60" s="327" t="s">
        <v>130</v>
      </c>
      <c r="F60" s="327"/>
      <c r="G60" s="328"/>
      <c r="H60" s="319" t="str">
        <f t="shared" si="4"/>
        <v/>
      </c>
      <c r="I60" s="1"/>
    </row>
    <row r="61" spans="2:10" ht="20.149999999999999" customHeight="1" thickBot="1" x14ac:dyDescent="0.35">
      <c r="B61" s="289"/>
      <c r="C61" s="290"/>
      <c r="D61" s="291" t="s">
        <v>297</v>
      </c>
      <c r="E61" s="292"/>
      <c r="F61" s="292"/>
      <c r="G61" s="323">
        <f>SUM(G56:G60)</f>
        <v>0</v>
      </c>
      <c r="H61" s="320" t="str">
        <f t="shared" si="4"/>
        <v/>
      </c>
      <c r="I61" s="1"/>
    </row>
    <row r="62" spans="2:10" ht="20.149999999999999" customHeight="1" x14ac:dyDescent="0.3">
      <c r="B62" s="293"/>
      <c r="C62" s="11"/>
      <c r="D62" s="301" t="s">
        <v>288</v>
      </c>
      <c r="E62" s="302"/>
      <c r="F62" s="294"/>
      <c r="G62" s="326"/>
      <c r="H62" s="319" t="str">
        <f t="shared" si="4"/>
        <v/>
      </c>
      <c r="I62" s="1"/>
    </row>
    <row r="63" spans="2:10" ht="20.149999999999999" customHeight="1" x14ac:dyDescent="0.3">
      <c r="B63" s="303"/>
      <c r="C63" s="282"/>
      <c r="D63" s="286"/>
      <c r="E63" s="286"/>
      <c r="F63" s="286"/>
      <c r="G63" s="304"/>
      <c r="H63" s="305"/>
      <c r="I63" s="1"/>
    </row>
    <row r="64" spans="2:10" ht="20.149999999999999" customHeight="1" x14ac:dyDescent="0.3">
      <c r="B64" s="357"/>
      <c r="C64" s="358"/>
      <c r="D64" s="296" t="s">
        <v>223</v>
      </c>
      <c r="E64" s="359"/>
      <c r="F64" s="359"/>
      <c r="G64" s="322">
        <f>G27+G35+G46+G53+G61+G62</f>
        <v>0</v>
      </c>
      <c r="H64" s="319" t="str">
        <f>IF($F$5=0,"",G64/$F$5)</f>
        <v/>
      </c>
      <c r="I64" s="1"/>
    </row>
    <row r="65" spans="1:9" ht="42.75" customHeight="1" thickBot="1" x14ac:dyDescent="0.35">
      <c r="B65" s="360"/>
      <c r="C65" s="361"/>
      <c r="D65" s="629" t="s">
        <v>285</v>
      </c>
      <c r="E65" s="629"/>
      <c r="F65" s="630"/>
      <c r="G65" s="324">
        <f>G15-G64</f>
        <v>0</v>
      </c>
      <c r="H65" s="325" t="str">
        <f>IF($F$5=0,"",G65/$F$5)</f>
        <v/>
      </c>
      <c r="I65" s="1"/>
    </row>
    <row r="66" spans="1:9" ht="20.149999999999999" customHeight="1" x14ac:dyDescent="0.3">
      <c r="C66" s="244"/>
      <c r="D66" s="244"/>
      <c r="E66" s="244"/>
      <c r="F66" s="244"/>
      <c r="G66" s="306"/>
      <c r="H66" s="306"/>
    </row>
    <row r="67" spans="1:9" x14ac:dyDescent="0.3">
      <c r="B67" s="307"/>
      <c r="C67" s="244"/>
      <c r="D67" s="244"/>
      <c r="E67" s="244"/>
      <c r="F67" s="244"/>
      <c r="G67" s="306"/>
      <c r="H67" s="306"/>
    </row>
    <row r="68" spans="1:9" ht="9" customHeight="1" x14ac:dyDescent="0.3">
      <c r="C68" s="244"/>
      <c r="D68" s="244"/>
      <c r="E68" s="244"/>
      <c r="F68" s="244"/>
      <c r="G68" s="306"/>
      <c r="H68" s="306"/>
    </row>
    <row r="69" spans="1:9" ht="19.5" customHeight="1" x14ac:dyDescent="0.3">
      <c r="B69" s="308"/>
      <c r="C69" s="244"/>
      <c r="D69" s="244"/>
      <c r="E69" s="244"/>
      <c r="F69" s="244"/>
      <c r="G69" s="306"/>
      <c r="H69" s="306"/>
    </row>
    <row r="70" spans="1:9" ht="14.5" x14ac:dyDescent="0.3">
      <c r="A70" s="309"/>
      <c r="B70" s="308"/>
    </row>
    <row r="71" spans="1:9" ht="20.149999999999999" customHeight="1" x14ac:dyDescent="0.3">
      <c r="B71" s="294"/>
      <c r="C71" s="294"/>
      <c r="D71" s="294"/>
      <c r="E71" s="294"/>
      <c r="F71" s="294"/>
      <c r="G71" s="311"/>
      <c r="H71" s="312"/>
    </row>
    <row r="72" spans="1:9" ht="20.149999999999999" customHeight="1" x14ac:dyDescent="0.3">
      <c r="A72" s="313" t="s">
        <v>382</v>
      </c>
      <c r="C72" s="294"/>
      <c r="D72" s="294"/>
      <c r="E72" s="294"/>
      <c r="F72" s="294"/>
      <c r="G72" s="311" t="s">
        <v>333</v>
      </c>
      <c r="H72" s="314"/>
    </row>
    <row r="73" spans="1:9" ht="20.149999999999999" customHeight="1" x14ac:dyDescent="0.3">
      <c r="B73" s="294"/>
      <c r="C73" s="294"/>
      <c r="D73" s="294"/>
      <c r="E73" s="294"/>
      <c r="F73" s="294"/>
      <c r="G73" s="311"/>
      <c r="H73" s="315"/>
    </row>
    <row r="74" spans="1:9" ht="20.149999999999999" customHeight="1" x14ac:dyDescent="0.3">
      <c r="A74" s="313" t="s">
        <v>332</v>
      </c>
      <c r="C74" s="316"/>
      <c r="E74" s="317"/>
      <c r="F74" s="294"/>
      <c r="G74" s="311"/>
      <c r="H74" s="312"/>
    </row>
    <row r="75" spans="1:9" ht="20.149999999999999" customHeight="1" x14ac:dyDescent="0.3">
      <c r="C75" s="294"/>
      <c r="D75" s="294"/>
      <c r="E75" s="294"/>
      <c r="G75" s="311"/>
      <c r="H75" s="311"/>
      <c r="I75" s="1"/>
    </row>
    <row r="76" spans="1:9" ht="49.5" customHeight="1" x14ac:dyDescent="0.3">
      <c r="A76" s="627"/>
      <c r="B76" s="627"/>
      <c r="C76" s="627"/>
      <c r="D76" s="627"/>
      <c r="E76" s="627"/>
      <c r="F76" s="627"/>
      <c r="G76" s="627"/>
      <c r="H76" s="627"/>
    </row>
    <row r="77" spans="1:9" ht="23.15" customHeight="1" x14ac:dyDescent="0.3"/>
    <row r="78" spans="1:9" ht="23.15" customHeight="1" x14ac:dyDescent="0.3"/>
    <row r="79" spans="1:9" ht="23.15" customHeight="1" x14ac:dyDescent="0.3"/>
    <row r="80" spans="1:9" ht="23.15" customHeight="1" x14ac:dyDescent="0.3"/>
    <row r="81" ht="23.15" customHeight="1" x14ac:dyDescent="0.3"/>
    <row r="82" ht="23.15" customHeight="1" x14ac:dyDescent="0.3"/>
    <row r="83" ht="23.15" customHeight="1" x14ac:dyDescent="0.3"/>
    <row r="84" ht="23.15" customHeight="1" x14ac:dyDescent="0.3"/>
    <row r="85" ht="23.15" customHeight="1" x14ac:dyDescent="0.3"/>
    <row r="86" ht="23.15" customHeight="1" x14ac:dyDescent="0.3"/>
    <row r="87" ht="23.15" customHeight="1" x14ac:dyDescent="0.3"/>
    <row r="88" ht="23.15" customHeight="1" x14ac:dyDescent="0.3"/>
    <row r="89" ht="23.15" customHeight="1" x14ac:dyDescent="0.3"/>
    <row r="90" ht="23.15" customHeight="1" x14ac:dyDescent="0.3"/>
    <row r="91" ht="23.15" customHeight="1" x14ac:dyDescent="0.3"/>
    <row r="92" ht="23.15" customHeight="1" x14ac:dyDescent="0.3"/>
    <row r="93" ht="23.15" customHeight="1" x14ac:dyDescent="0.3"/>
    <row r="94" ht="23.15" customHeight="1" x14ac:dyDescent="0.3"/>
    <row r="95" ht="23.15" customHeight="1" x14ac:dyDescent="0.3"/>
    <row r="96" ht="23.15" customHeight="1" x14ac:dyDescent="0.3"/>
    <row r="97" ht="23.15" customHeight="1" x14ac:dyDescent="0.3"/>
    <row r="98" ht="23.15" customHeight="1" x14ac:dyDescent="0.3"/>
    <row r="99" ht="23.15" customHeight="1" x14ac:dyDescent="0.3"/>
    <row r="100" ht="23.15" customHeight="1" x14ac:dyDescent="0.3"/>
    <row r="101" ht="23.15" customHeight="1" x14ac:dyDescent="0.3"/>
    <row r="102" ht="23.15" customHeight="1" x14ac:dyDescent="0.3"/>
    <row r="103" ht="23.15" customHeight="1" x14ac:dyDescent="0.3"/>
    <row r="104" ht="23.15" customHeight="1" x14ac:dyDescent="0.3"/>
    <row r="105" ht="23.15" customHeight="1" x14ac:dyDescent="0.3"/>
    <row r="106" ht="23.15" customHeight="1" x14ac:dyDescent="0.3"/>
    <row r="107" ht="23.15" customHeight="1" x14ac:dyDescent="0.3"/>
    <row r="108" ht="23.15" customHeight="1" x14ac:dyDescent="0.3"/>
    <row r="109" ht="23.15" customHeight="1" x14ac:dyDescent="0.3"/>
    <row r="110" ht="23.15" customHeight="1" x14ac:dyDescent="0.3"/>
    <row r="111" ht="23.15" customHeight="1" x14ac:dyDescent="0.3"/>
    <row r="112" ht="23.15" customHeight="1" x14ac:dyDescent="0.3"/>
    <row r="113" ht="23.15" customHeight="1" x14ac:dyDescent="0.3"/>
    <row r="114" ht="23.15" customHeight="1" x14ac:dyDescent="0.3"/>
    <row r="115" ht="23.15" customHeight="1" x14ac:dyDescent="0.3"/>
    <row r="116" ht="23.15" customHeight="1" x14ac:dyDescent="0.3"/>
    <row r="117" ht="23.15" customHeight="1" x14ac:dyDescent="0.3"/>
    <row r="118" ht="23.15" customHeight="1" x14ac:dyDescent="0.3"/>
    <row r="119" ht="23.15" customHeight="1" x14ac:dyDescent="0.3"/>
    <row r="120" ht="23.15" customHeight="1" x14ac:dyDescent="0.3"/>
    <row r="121" ht="23.15" customHeight="1" x14ac:dyDescent="0.3"/>
    <row r="122" ht="23.15" customHeight="1" x14ac:dyDescent="0.3"/>
    <row r="123" ht="23.15" customHeight="1" x14ac:dyDescent="0.3"/>
    <row r="124" ht="23.15" customHeight="1" x14ac:dyDescent="0.3"/>
    <row r="125" ht="23.15" customHeight="1" x14ac:dyDescent="0.3"/>
    <row r="126" ht="23.15" customHeight="1" x14ac:dyDescent="0.3"/>
    <row r="127" ht="23.15" customHeight="1" x14ac:dyDescent="0.3"/>
    <row r="128" ht="23.15" customHeight="1" x14ac:dyDescent="0.3"/>
    <row r="129" ht="23.15" customHeight="1" x14ac:dyDescent="0.3"/>
    <row r="130" ht="23.15" customHeight="1" x14ac:dyDescent="0.3"/>
    <row r="131" ht="23.15" customHeight="1" x14ac:dyDescent="0.3"/>
    <row r="132" ht="23.15" customHeight="1" x14ac:dyDescent="0.3"/>
    <row r="133" ht="23.15" customHeight="1" x14ac:dyDescent="0.3"/>
    <row r="134" ht="23.15" customHeight="1" x14ac:dyDescent="0.3"/>
    <row r="135" ht="23.15" customHeight="1" x14ac:dyDescent="0.3"/>
    <row r="136" ht="23.15" customHeight="1" x14ac:dyDescent="0.3"/>
    <row r="137" ht="23.15" customHeight="1" x14ac:dyDescent="0.3"/>
    <row r="138" ht="23.15" customHeight="1" x14ac:dyDescent="0.3"/>
    <row r="139" ht="23.15" customHeight="1" x14ac:dyDescent="0.3"/>
    <row r="140" ht="23.15" customHeight="1" x14ac:dyDescent="0.3"/>
    <row r="141" ht="23.15" customHeight="1" x14ac:dyDescent="0.3"/>
    <row r="142" ht="23.15" customHeight="1" x14ac:dyDescent="0.3"/>
    <row r="143" ht="23.15" customHeight="1" x14ac:dyDescent="0.3"/>
    <row r="144" ht="23.15" customHeight="1" x14ac:dyDescent="0.3"/>
    <row r="145" ht="23.15" customHeight="1" x14ac:dyDescent="0.3"/>
    <row r="146" ht="23.15" customHeight="1" x14ac:dyDescent="0.3"/>
    <row r="147" ht="23.15" customHeight="1" x14ac:dyDescent="0.3"/>
    <row r="148" ht="23.15" customHeight="1" x14ac:dyDescent="0.3"/>
    <row r="149" ht="23.15" customHeight="1" x14ac:dyDescent="0.3"/>
    <row r="150" ht="23.15" customHeight="1" x14ac:dyDescent="0.3"/>
    <row r="151" ht="23.15" customHeight="1" x14ac:dyDescent="0.3"/>
    <row r="152" ht="23.15" customHeight="1" x14ac:dyDescent="0.3"/>
    <row r="153" ht="23.15" customHeight="1" x14ac:dyDescent="0.3"/>
    <row r="154" ht="23.15" customHeight="1" x14ac:dyDescent="0.3"/>
    <row r="155" ht="23.15" customHeight="1" x14ac:dyDescent="0.3"/>
    <row r="156" ht="23.15" customHeight="1" x14ac:dyDescent="0.3"/>
    <row r="157" ht="23.15" customHeight="1" x14ac:dyDescent="0.3"/>
    <row r="158" ht="23.15" customHeight="1" x14ac:dyDescent="0.3"/>
    <row r="159" ht="23.15" customHeight="1" x14ac:dyDescent="0.3"/>
    <row r="160" ht="23.15" customHeight="1" x14ac:dyDescent="0.3"/>
    <row r="161" ht="23.15" customHeight="1" x14ac:dyDescent="0.3"/>
    <row r="162" ht="23.15" customHeight="1" x14ac:dyDescent="0.3"/>
    <row r="163" ht="23.15" customHeight="1" x14ac:dyDescent="0.3"/>
    <row r="164" ht="23.15" customHeight="1" x14ac:dyDescent="0.3"/>
    <row r="165" ht="23.15" customHeight="1" x14ac:dyDescent="0.3"/>
    <row r="166" ht="23.15" customHeight="1" x14ac:dyDescent="0.3"/>
    <row r="167" ht="23.15" customHeight="1" x14ac:dyDescent="0.3"/>
    <row r="168" ht="23.15" customHeight="1" x14ac:dyDescent="0.3"/>
    <row r="169" ht="23.15" customHeight="1" x14ac:dyDescent="0.3"/>
    <row r="170" ht="23.15" customHeight="1" x14ac:dyDescent="0.3"/>
    <row r="171" ht="23.15" customHeight="1" x14ac:dyDescent="0.3"/>
    <row r="172" ht="23.15" customHeight="1" x14ac:dyDescent="0.3"/>
    <row r="173" ht="23.15" customHeight="1" x14ac:dyDescent="0.3"/>
    <row r="174" ht="23.15" customHeight="1" x14ac:dyDescent="0.3"/>
    <row r="175" ht="23.15" customHeight="1" x14ac:dyDescent="0.3"/>
    <row r="176" ht="23.15" customHeight="1" x14ac:dyDescent="0.3"/>
    <row r="177" ht="23.15" customHeight="1" x14ac:dyDescent="0.3"/>
    <row r="178" ht="23.15" customHeight="1" x14ac:dyDescent="0.3"/>
    <row r="179" ht="23.15" customHeight="1" x14ac:dyDescent="0.3"/>
    <row r="180" ht="23.15" customHeight="1" x14ac:dyDescent="0.3"/>
    <row r="181" ht="23.15" customHeight="1" x14ac:dyDescent="0.3"/>
    <row r="182" ht="23.15" customHeight="1" x14ac:dyDescent="0.3"/>
    <row r="183" ht="23.15" customHeight="1" x14ac:dyDescent="0.3"/>
    <row r="184" ht="23.15" customHeight="1" x14ac:dyDescent="0.3"/>
    <row r="185" ht="23.15" customHeight="1" x14ac:dyDescent="0.3"/>
    <row r="186" ht="23.15" customHeight="1" x14ac:dyDescent="0.3"/>
    <row r="187" ht="23.15" customHeight="1" x14ac:dyDescent="0.3"/>
    <row r="188" ht="23.15" customHeight="1" x14ac:dyDescent="0.3"/>
    <row r="189" ht="23.15" customHeight="1" x14ac:dyDescent="0.3"/>
    <row r="190" ht="23.15" customHeight="1" x14ac:dyDescent="0.3"/>
    <row r="191" ht="23.15" customHeight="1" x14ac:dyDescent="0.3"/>
    <row r="192" ht="23.15" customHeight="1" x14ac:dyDescent="0.3"/>
    <row r="193" ht="23.15" customHeight="1" x14ac:dyDescent="0.3"/>
    <row r="194" ht="23.15" customHeight="1" x14ac:dyDescent="0.3"/>
    <row r="195" ht="23.15" customHeight="1" x14ac:dyDescent="0.3"/>
    <row r="196" ht="23.15" customHeight="1" x14ac:dyDescent="0.3"/>
    <row r="197" ht="23.15" customHeight="1" x14ac:dyDescent="0.3"/>
    <row r="198" ht="23.15" customHeight="1" x14ac:dyDescent="0.3"/>
    <row r="199" ht="23.15" customHeight="1" x14ac:dyDescent="0.3"/>
    <row r="200" ht="23.15" customHeight="1" x14ac:dyDescent="0.3"/>
    <row r="201" ht="23.15" customHeight="1" x14ac:dyDescent="0.3"/>
    <row r="202" ht="23.15" customHeight="1" x14ac:dyDescent="0.3"/>
    <row r="203" ht="23.15" customHeight="1" x14ac:dyDescent="0.3"/>
    <row r="204" ht="23.15" customHeight="1" x14ac:dyDescent="0.3"/>
    <row r="205" ht="23.15" customHeight="1" x14ac:dyDescent="0.3"/>
    <row r="206" ht="23.15" customHeight="1" x14ac:dyDescent="0.3"/>
    <row r="207" ht="23.15" customHeight="1" x14ac:dyDescent="0.3"/>
    <row r="208" ht="23.15" customHeight="1" x14ac:dyDescent="0.3"/>
    <row r="209" ht="23.15" customHeight="1" x14ac:dyDescent="0.3"/>
    <row r="210" ht="23.15" customHeight="1" x14ac:dyDescent="0.3"/>
    <row r="211" ht="23.15" customHeight="1" x14ac:dyDescent="0.3"/>
    <row r="212" ht="23.15" customHeight="1" x14ac:dyDescent="0.3"/>
    <row r="213" ht="23.15" customHeight="1" x14ac:dyDescent="0.3"/>
    <row r="214" ht="23.15" customHeight="1" x14ac:dyDescent="0.3"/>
    <row r="215" ht="23.15" customHeight="1" x14ac:dyDescent="0.3"/>
    <row r="216" ht="23.15" customHeight="1" x14ac:dyDescent="0.3"/>
    <row r="217" ht="23.15" customHeight="1" x14ac:dyDescent="0.3"/>
    <row r="218" ht="23.15" customHeight="1" x14ac:dyDescent="0.3"/>
    <row r="219" ht="23.15" customHeight="1" x14ac:dyDescent="0.3"/>
    <row r="220" ht="23.15" customHeight="1" x14ac:dyDescent="0.3"/>
    <row r="221" ht="23.15" customHeight="1" x14ac:dyDescent="0.3"/>
    <row r="222" ht="23.15" customHeight="1" x14ac:dyDescent="0.3"/>
    <row r="223" ht="23.15" customHeight="1" x14ac:dyDescent="0.3"/>
    <row r="224" ht="23.15" customHeight="1" x14ac:dyDescent="0.3"/>
    <row r="225" ht="23.15" customHeight="1" x14ac:dyDescent="0.3"/>
    <row r="226" ht="23.15" customHeight="1" x14ac:dyDescent="0.3"/>
    <row r="227" ht="23.15" customHeight="1" x14ac:dyDescent="0.3"/>
    <row r="228" ht="23.15" customHeight="1" x14ac:dyDescent="0.3"/>
    <row r="229" ht="23.15" customHeight="1" x14ac:dyDescent="0.3"/>
    <row r="230" ht="23.15" customHeight="1" x14ac:dyDescent="0.3"/>
    <row r="231" ht="23.15" customHeight="1" x14ac:dyDescent="0.3"/>
    <row r="232" ht="23.15" customHeight="1" x14ac:dyDescent="0.3"/>
    <row r="233" ht="23.15" customHeight="1" x14ac:dyDescent="0.3"/>
    <row r="234" ht="23.15" customHeight="1" x14ac:dyDescent="0.3"/>
    <row r="235" ht="23.15" customHeight="1" x14ac:dyDescent="0.3"/>
    <row r="236" ht="23.15" customHeight="1" x14ac:dyDescent="0.3"/>
    <row r="237" ht="23.15" customHeight="1" x14ac:dyDescent="0.3"/>
    <row r="238" ht="23.15" customHeight="1" x14ac:dyDescent="0.3"/>
    <row r="239" ht="23.15" customHeight="1" x14ac:dyDescent="0.3"/>
    <row r="240" ht="23.15" customHeight="1" x14ac:dyDescent="0.3"/>
    <row r="241" ht="23.15" customHeight="1" x14ac:dyDescent="0.3"/>
    <row r="242" ht="23.15" customHeight="1" x14ac:dyDescent="0.3"/>
    <row r="243" ht="23.15" customHeight="1" x14ac:dyDescent="0.3"/>
    <row r="244" ht="23.15" customHeight="1" x14ac:dyDescent="0.3"/>
    <row r="245" ht="23.15" customHeight="1" x14ac:dyDescent="0.3"/>
    <row r="246" ht="23.15" customHeight="1" x14ac:dyDescent="0.3"/>
    <row r="247" ht="23.15" customHeight="1" x14ac:dyDescent="0.3"/>
    <row r="248" ht="23.15" customHeight="1" x14ac:dyDescent="0.3"/>
    <row r="249" ht="23.15" customHeight="1" x14ac:dyDescent="0.3"/>
    <row r="250" ht="23.15" customHeight="1" x14ac:dyDescent="0.3"/>
    <row r="251" ht="23.15" customHeight="1" x14ac:dyDescent="0.3"/>
    <row r="252" ht="23.15" customHeight="1" x14ac:dyDescent="0.3"/>
    <row r="253" ht="23.15" customHeight="1" x14ac:dyDescent="0.3"/>
    <row r="254" ht="23.15" customHeight="1" x14ac:dyDescent="0.3"/>
    <row r="255" ht="23.15" customHeight="1" x14ac:dyDescent="0.3"/>
    <row r="256" ht="23.15" customHeight="1" x14ac:dyDescent="0.3"/>
    <row r="257" ht="23.15" customHeight="1" x14ac:dyDescent="0.3"/>
    <row r="258" ht="23.15" customHeight="1" x14ac:dyDescent="0.3"/>
    <row r="259" ht="23.15" customHeight="1" x14ac:dyDescent="0.3"/>
    <row r="260" ht="23.15" customHeight="1" x14ac:dyDescent="0.3"/>
    <row r="261" ht="23.15" customHeight="1" x14ac:dyDescent="0.3"/>
    <row r="262" ht="23.15" customHeight="1" x14ac:dyDescent="0.3"/>
    <row r="263" ht="23.15" customHeight="1" x14ac:dyDescent="0.3"/>
    <row r="264" ht="100" customHeight="1" x14ac:dyDescent="0.3"/>
    <row r="265" ht="100" customHeight="1" x14ac:dyDescent="0.3"/>
    <row r="266" ht="100" customHeight="1" x14ac:dyDescent="0.3"/>
    <row r="267" ht="100" customHeight="1" x14ac:dyDescent="0.3"/>
    <row r="268" ht="100" customHeight="1" x14ac:dyDescent="0.3"/>
    <row r="269" ht="100" customHeight="1" x14ac:dyDescent="0.3"/>
    <row r="270" ht="100" customHeight="1" x14ac:dyDescent="0.3"/>
    <row r="271" ht="100" customHeight="1" x14ac:dyDescent="0.3"/>
    <row r="272" ht="100" customHeight="1" x14ac:dyDescent="0.3"/>
    <row r="273" ht="100" customHeight="1" x14ac:dyDescent="0.3"/>
    <row r="274" ht="100" customHeight="1" x14ac:dyDescent="0.3"/>
    <row r="275" ht="100" customHeight="1" x14ac:dyDescent="0.3"/>
    <row r="276" ht="100" customHeight="1" x14ac:dyDescent="0.3"/>
    <row r="277" ht="100" customHeight="1" x14ac:dyDescent="0.3"/>
    <row r="278" ht="100" customHeight="1" x14ac:dyDescent="0.3"/>
    <row r="279" ht="100" customHeight="1" x14ac:dyDescent="0.3"/>
    <row r="280" ht="100" customHeight="1" x14ac:dyDescent="0.3"/>
    <row r="281" ht="100" customHeight="1" x14ac:dyDescent="0.3"/>
    <row r="282" ht="100" customHeight="1" x14ac:dyDescent="0.3"/>
    <row r="283" ht="100" customHeight="1" x14ac:dyDescent="0.3"/>
    <row r="284" ht="100" customHeight="1" x14ac:dyDescent="0.3"/>
    <row r="285" ht="100" customHeight="1" x14ac:dyDescent="0.3"/>
    <row r="286" ht="100" customHeight="1" x14ac:dyDescent="0.3"/>
    <row r="287" ht="100" customHeight="1" x14ac:dyDescent="0.3"/>
    <row r="288" ht="100" customHeight="1" x14ac:dyDescent="0.3"/>
    <row r="289" ht="100" customHeight="1" x14ac:dyDescent="0.3"/>
    <row r="290" ht="100" customHeight="1" x14ac:dyDescent="0.3"/>
    <row r="291" ht="100" customHeight="1" x14ac:dyDescent="0.3"/>
    <row r="292" ht="100" customHeight="1" x14ac:dyDescent="0.3"/>
    <row r="293" ht="100" customHeight="1" x14ac:dyDescent="0.3"/>
    <row r="294" ht="100" customHeight="1" x14ac:dyDescent="0.3"/>
    <row r="295" ht="100" customHeight="1" x14ac:dyDescent="0.3"/>
    <row r="296" ht="100" customHeight="1" x14ac:dyDescent="0.3"/>
    <row r="297" ht="100" customHeight="1" x14ac:dyDescent="0.3"/>
    <row r="298" ht="100" customHeight="1" x14ac:dyDescent="0.3"/>
    <row r="299" ht="100" customHeight="1" x14ac:dyDescent="0.3"/>
    <row r="300" ht="100" customHeight="1" x14ac:dyDescent="0.3"/>
    <row r="301" ht="100" customHeight="1" x14ac:dyDescent="0.3"/>
    <row r="302" ht="100" customHeight="1" x14ac:dyDescent="0.3"/>
    <row r="303" ht="100" customHeight="1" x14ac:dyDescent="0.3"/>
    <row r="304" ht="100" customHeight="1" x14ac:dyDescent="0.3"/>
    <row r="305" ht="100" customHeight="1" x14ac:dyDescent="0.3"/>
    <row r="306" ht="100" customHeight="1" x14ac:dyDescent="0.3"/>
    <row r="307" ht="100" customHeight="1" x14ac:dyDescent="0.3"/>
    <row r="308" ht="100" customHeight="1" x14ac:dyDescent="0.3"/>
    <row r="309" ht="100" customHeight="1" x14ac:dyDescent="0.3"/>
    <row r="310" ht="100" customHeight="1" x14ac:dyDescent="0.3"/>
    <row r="311" ht="100" customHeight="1" x14ac:dyDescent="0.3"/>
    <row r="312" ht="100" customHeight="1" x14ac:dyDescent="0.3"/>
    <row r="313" ht="100" customHeight="1" x14ac:dyDescent="0.3"/>
    <row r="314" ht="100" customHeight="1" x14ac:dyDescent="0.3"/>
    <row r="315" ht="100" customHeight="1" x14ac:dyDescent="0.3"/>
    <row r="316" ht="100" customHeight="1" x14ac:dyDescent="0.3"/>
    <row r="317" ht="100" customHeight="1" x14ac:dyDescent="0.3"/>
    <row r="318" ht="100" customHeight="1" x14ac:dyDescent="0.3"/>
    <row r="319" ht="100" customHeight="1" x14ac:dyDescent="0.3"/>
    <row r="320" ht="100" customHeight="1" x14ac:dyDescent="0.3"/>
    <row r="321" ht="100" customHeight="1" x14ac:dyDescent="0.3"/>
    <row r="322" ht="100" customHeight="1" x14ac:dyDescent="0.3"/>
    <row r="323" ht="100" customHeight="1" x14ac:dyDescent="0.3"/>
    <row r="324" ht="100" customHeight="1" x14ac:dyDescent="0.3"/>
    <row r="325" ht="100" customHeight="1" x14ac:dyDescent="0.3"/>
    <row r="326" ht="100" customHeight="1" x14ac:dyDescent="0.3"/>
    <row r="327" ht="100" customHeight="1" x14ac:dyDescent="0.3"/>
    <row r="328" ht="100" customHeight="1" x14ac:dyDescent="0.3"/>
    <row r="329" ht="100" customHeight="1" x14ac:dyDescent="0.3"/>
    <row r="330" ht="100" customHeight="1" x14ac:dyDescent="0.3"/>
    <row r="331" ht="100" customHeight="1" x14ac:dyDescent="0.3"/>
    <row r="332" ht="100" customHeight="1" x14ac:dyDescent="0.3"/>
    <row r="333" ht="100" customHeight="1" x14ac:dyDescent="0.3"/>
    <row r="334" ht="100" customHeight="1" x14ac:dyDescent="0.3"/>
    <row r="335" ht="100" customHeight="1" x14ac:dyDescent="0.3"/>
    <row r="336" ht="100" customHeight="1" x14ac:dyDescent="0.3"/>
    <row r="337" ht="100" customHeight="1" x14ac:dyDescent="0.3"/>
    <row r="338" ht="100" customHeight="1" x14ac:dyDescent="0.3"/>
    <row r="339" ht="100" customHeight="1" x14ac:dyDescent="0.3"/>
    <row r="340" ht="100" customHeight="1" x14ac:dyDescent="0.3"/>
    <row r="341" ht="100" customHeight="1" x14ac:dyDescent="0.3"/>
    <row r="342" ht="100" customHeight="1" x14ac:dyDescent="0.3"/>
    <row r="343" ht="100" customHeight="1" x14ac:dyDescent="0.3"/>
    <row r="344" ht="100" customHeight="1" x14ac:dyDescent="0.3"/>
    <row r="345" ht="100" customHeight="1" x14ac:dyDescent="0.3"/>
    <row r="346" ht="100" customHeight="1" x14ac:dyDescent="0.3"/>
    <row r="347" ht="100" customHeight="1" x14ac:dyDescent="0.3"/>
    <row r="348" ht="100" customHeight="1" x14ac:dyDescent="0.3"/>
    <row r="349" ht="100" customHeight="1" x14ac:dyDescent="0.3"/>
    <row r="350" ht="100" customHeight="1" x14ac:dyDescent="0.3"/>
    <row r="351" ht="100" customHeight="1" x14ac:dyDescent="0.3"/>
    <row r="352" ht="100" customHeight="1" x14ac:dyDescent="0.3"/>
    <row r="353" ht="100" customHeight="1" x14ac:dyDescent="0.3"/>
    <row r="354" ht="100" customHeight="1" x14ac:dyDescent="0.3"/>
    <row r="355" ht="100" customHeight="1" x14ac:dyDescent="0.3"/>
    <row r="356" ht="100" customHeight="1" x14ac:dyDescent="0.3"/>
    <row r="357" ht="100" customHeight="1" x14ac:dyDescent="0.3"/>
    <row r="358" ht="100" customHeight="1" x14ac:dyDescent="0.3"/>
    <row r="359" ht="100" customHeight="1" x14ac:dyDescent="0.3"/>
    <row r="360" ht="100" customHeight="1" x14ac:dyDescent="0.3"/>
    <row r="361" ht="100" customHeight="1" x14ac:dyDescent="0.3"/>
    <row r="362" ht="100" customHeight="1" x14ac:dyDescent="0.3"/>
    <row r="363" ht="100" customHeight="1" x14ac:dyDescent="0.3"/>
    <row r="364" ht="100" customHeight="1" x14ac:dyDescent="0.3"/>
    <row r="365" ht="100" customHeight="1" x14ac:dyDescent="0.3"/>
    <row r="366" ht="100" customHeight="1" x14ac:dyDescent="0.3"/>
    <row r="367" ht="100" customHeight="1" x14ac:dyDescent="0.3"/>
    <row r="368" ht="100" customHeight="1" x14ac:dyDescent="0.3"/>
    <row r="369" ht="100" customHeight="1" x14ac:dyDescent="0.3"/>
    <row r="370" ht="100" customHeight="1" x14ac:dyDescent="0.3"/>
    <row r="371" ht="100" customHeight="1" x14ac:dyDescent="0.3"/>
    <row r="372" ht="100" customHeight="1" x14ac:dyDescent="0.3"/>
    <row r="373" ht="100" customHeight="1" x14ac:dyDescent="0.3"/>
    <row r="374" ht="100" customHeight="1" x14ac:dyDescent="0.3"/>
    <row r="375" ht="100" customHeight="1" x14ac:dyDescent="0.3"/>
    <row r="376" ht="100" customHeight="1" x14ac:dyDescent="0.3"/>
    <row r="377" ht="100" customHeight="1" x14ac:dyDescent="0.3"/>
    <row r="378" ht="100" customHeight="1" x14ac:dyDescent="0.3"/>
    <row r="379" ht="100" customHeight="1" x14ac:dyDescent="0.3"/>
    <row r="380" ht="100" customHeight="1" x14ac:dyDescent="0.3"/>
    <row r="381" ht="100" customHeight="1" x14ac:dyDescent="0.3"/>
    <row r="382" ht="100" customHeight="1" x14ac:dyDescent="0.3"/>
    <row r="383" ht="100" customHeight="1" x14ac:dyDescent="0.3"/>
    <row r="384" ht="100" customHeight="1" x14ac:dyDescent="0.3"/>
    <row r="385" ht="100" customHeight="1" x14ac:dyDescent="0.3"/>
    <row r="386" ht="100" customHeight="1" x14ac:dyDescent="0.3"/>
    <row r="387" ht="100" customHeight="1" x14ac:dyDescent="0.3"/>
    <row r="388" ht="100" customHeight="1" x14ac:dyDescent="0.3"/>
    <row r="389" ht="100" customHeight="1" x14ac:dyDescent="0.3"/>
    <row r="390" ht="100" customHeight="1" x14ac:dyDescent="0.3"/>
    <row r="391" ht="100" customHeight="1" x14ac:dyDescent="0.3"/>
    <row r="392" ht="100" customHeight="1" x14ac:dyDescent="0.3"/>
    <row r="393" ht="100" customHeight="1" x14ac:dyDescent="0.3"/>
    <row r="394" ht="100" customHeight="1" x14ac:dyDescent="0.3"/>
    <row r="395" ht="100" customHeight="1" x14ac:dyDescent="0.3"/>
    <row r="396" ht="100" customHeight="1" x14ac:dyDescent="0.3"/>
    <row r="397" ht="100" customHeight="1" x14ac:dyDescent="0.3"/>
    <row r="398" ht="100" customHeight="1" x14ac:dyDescent="0.3"/>
    <row r="399" ht="100" customHeight="1" x14ac:dyDescent="0.3"/>
    <row r="400" ht="100" customHeight="1" x14ac:dyDescent="0.3"/>
    <row r="401" ht="100" customHeight="1" x14ac:dyDescent="0.3"/>
    <row r="402" ht="100" customHeight="1" x14ac:dyDescent="0.3"/>
    <row r="403" ht="100" customHeight="1" x14ac:dyDescent="0.3"/>
    <row r="404" ht="100" customHeight="1" x14ac:dyDescent="0.3"/>
    <row r="405" ht="100" customHeight="1" x14ac:dyDescent="0.3"/>
    <row r="406" ht="100" customHeight="1" x14ac:dyDescent="0.3"/>
    <row r="407" ht="100" customHeight="1" x14ac:dyDescent="0.3"/>
    <row r="408" ht="100" customHeight="1" x14ac:dyDescent="0.3"/>
    <row r="409" ht="100" customHeight="1" x14ac:dyDescent="0.3"/>
    <row r="410" ht="100" customHeight="1" x14ac:dyDescent="0.3"/>
    <row r="411" ht="100" customHeight="1" x14ac:dyDescent="0.3"/>
    <row r="412" ht="100" customHeight="1" x14ac:dyDescent="0.3"/>
    <row r="413" ht="100" customHeight="1" x14ac:dyDescent="0.3"/>
    <row r="414" ht="100" customHeight="1" x14ac:dyDescent="0.3"/>
    <row r="415" ht="100" customHeight="1" x14ac:dyDescent="0.3"/>
    <row r="416" ht="100" customHeight="1" x14ac:dyDescent="0.3"/>
    <row r="417" ht="100" customHeight="1" x14ac:dyDescent="0.3"/>
    <row r="418" ht="100" customHeight="1" x14ac:dyDescent="0.3"/>
    <row r="419" ht="100" customHeight="1" x14ac:dyDescent="0.3"/>
    <row r="420" ht="100" customHeight="1" x14ac:dyDescent="0.3"/>
    <row r="421" ht="100" customHeight="1" x14ac:dyDescent="0.3"/>
    <row r="422" ht="100" customHeight="1" x14ac:dyDescent="0.3"/>
    <row r="423" ht="100" customHeight="1" x14ac:dyDescent="0.3"/>
    <row r="424" ht="100" customHeight="1" x14ac:dyDescent="0.3"/>
    <row r="425" ht="100" customHeight="1" x14ac:dyDescent="0.3"/>
    <row r="426" ht="100" customHeight="1" x14ac:dyDescent="0.3"/>
    <row r="427" ht="100" customHeight="1" x14ac:dyDescent="0.3"/>
    <row r="428" ht="100" customHeight="1" x14ac:dyDescent="0.3"/>
    <row r="429" ht="100" customHeight="1" x14ac:dyDescent="0.3"/>
    <row r="430" ht="100" customHeight="1" x14ac:dyDescent="0.3"/>
    <row r="431" ht="100" customHeight="1" x14ac:dyDescent="0.3"/>
    <row r="432" ht="100" customHeight="1" x14ac:dyDescent="0.3"/>
    <row r="433" ht="100" customHeight="1" x14ac:dyDescent="0.3"/>
    <row r="434" ht="100" customHeight="1" x14ac:dyDescent="0.3"/>
    <row r="435" ht="100" customHeight="1" x14ac:dyDescent="0.3"/>
    <row r="436" ht="100" customHeight="1" x14ac:dyDescent="0.3"/>
    <row r="437" ht="100" customHeight="1" x14ac:dyDescent="0.3"/>
    <row r="438" ht="100" customHeight="1" x14ac:dyDescent="0.3"/>
    <row r="439" ht="100" customHeight="1" x14ac:dyDescent="0.3"/>
    <row r="440" ht="100" customHeight="1" x14ac:dyDescent="0.3"/>
    <row r="441" ht="100" customHeight="1" x14ac:dyDescent="0.3"/>
    <row r="442" ht="100" customHeight="1" x14ac:dyDescent="0.3"/>
    <row r="443" ht="100" customHeight="1" x14ac:dyDescent="0.3"/>
    <row r="444" ht="100" customHeight="1" x14ac:dyDescent="0.3"/>
    <row r="445" ht="100" customHeight="1" x14ac:dyDescent="0.3"/>
    <row r="446" ht="100" customHeight="1" x14ac:dyDescent="0.3"/>
    <row r="447" ht="100" customHeight="1" x14ac:dyDescent="0.3"/>
    <row r="448" ht="100" customHeight="1" x14ac:dyDescent="0.3"/>
    <row r="449" ht="100" customHeight="1" x14ac:dyDescent="0.3"/>
    <row r="450" ht="100" customHeight="1" x14ac:dyDescent="0.3"/>
    <row r="451" ht="100" customHeight="1" x14ac:dyDescent="0.3"/>
    <row r="452" ht="100" customHeight="1" x14ac:dyDescent="0.3"/>
    <row r="453" ht="100" customHeight="1" x14ac:dyDescent="0.3"/>
    <row r="454" ht="100" customHeight="1" x14ac:dyDescent="0.3"/>
    <row r="455" ht="100" customHeight="1" x14ac:dyDescent="0.3"/>
    <row r="456" ht="100" customHeight="1" x14ac:dyDescent="0.3"/>
    <row r="457" ht="100" customHeight="1" x14ac:dyDescent="0.3"/>
    <row r="458" ht="100" customHeight="1" x14ac:dyDescent="0.3"/>
    <row r="459" ht="100" customHeight="1" x14ac:dyDescent="0.3"/>
    <row r="460" ht="100" customHeight="1" x14ac:dyDescent="0.3"/>
    <row r="461" ht="100" customHeight="1" x14ac:dyDescent="0.3"/>
    <row r="462" ht="100" customHeight="1" x14ac:dyDescent="0.3"/>
    <row r="463" ht="100" customHeight="1" x14ac:dyDescent="0.3"/>
    <row r="464" ht="100" customHeight="1" x14ac:dyDescent="0.3"/>
    <row r="465" ht="100" customHeight="1" x14ac:dyDescent="0.3"/>
    <row r="466" ht="100" customHeight="1" x14ac:dyDescent="0.3"/>
    <row r="467" ht="100" customHeight="1" x14ac:dyDescent="0.3"/>
    <row r="468" ht="100" customHeight="1" x14ac:dyDescent="0.3"/>
    <row r="469" ht="100" customHeight="1" x14ac:dyDescent="0.3"/>
    <row r="470" ht="100" customHeight="1" x14ac:dyDescent="0.3"/>
    <row r="471" ht="100" customHeight="1" x14ac:dyDescent="0.3"/>
    <row r="472" ht="100" customHeight="1" x14ac:dyDescent="0.3"/>
    <row r="473" ht="100" customHeight="1" x14ac:dyDescent="0.3"/>
    <row r="474" ht="100" customHeight="1" x14ac:dyDescent="0.3"/>
    <row r="475" ht="100" customHeight="1" x14ac:dyDescent="0.3"/>
    <row r="476" ht="100" customHeight="1" x14ac:dyDescent="0.3"/>
    <row r="477" ht="100" customHeight="1" x14ac:dyDescent="0.3"/>
    <row r="478" ht="100" customHeight="1" x14ac:dyDescent="0.3"/>
    <row r="479" ht="100" customHeight="1" x14ac:dyDescent="0.3"/>
    <row r="480" ht="100" customHeight="1" x14ac:dyDescent="0.3"/>
    <row r="481" ht="100" customHeight="1" x14ac:dyDescent="0.3"/>
    <row r="482" ht="100" customHeight="1" x14ac:dyDescent="0.3"/>
    <row r="483" ht="100" customHeight="1" x14ac:dyDescent="0.3"/>
    <row r="484" ht="100" customHeight="1" x14ac:dyDescent="0.3"/>
    <row r="485" ht="100" customHeight="1" x14ac:dyDescent="0.3"/>
    <row r="486" ht="100" customHeight="1" x14ac:dyDescent="0.3"/>
    <row r="487" ht="100" customHeight="1" x14ac:dyDescent="0.3"/>
    <row r="488" ht="100" customHeight="1" x14ac:dyDescent="0.3"/>
    <row r="489" ht="100" customHeight="1" x14ac:dyDescent="0.3"/>
    <row r="490" ht="100" customHeight="1" x14ac:dyDescent="0.3"/>
    <row r="491" ht="100" customHeight="1" x14ac:dyDescent="0.3"/>
    <row r="492" ht="100" customHeight="1" x14ac:dyDescent="0.3"/>
    <row r="493" ht="100" customHeight="1" x14ac:dyDescent="0.3"/>
    <row r="494" ht="100" customHeight="1" x14ac:dyDescent="0.3"/>
    <row r="495" ht="100" customHeight="1" x14ac:dyDescent="0.3"/>
    <row r="496" ht="100" customHeight="1" x14ac:dyDescent="0.3"/>
    <row r="497" ht="100" customHeight="1" x14ac:dyDescent="0.3"/>
    <row r="498" ht="100" customHeight="1" x14ac:dyDescent="0.3"/>
    <row r="499" ht="100" customHeight="1" x14ac:dyDescent="0.3"/>
    <row r="500" ht="100" customHeight="1" x14ac:dyDescent="0.3"/>
    <row r="501" ht="100" customHeight="1" x14ac:dyDescent="0.3"/>
    <row r="502" ht="100" customHeight="1" x14ac:dyDescent="0.3"/>
    <row r="503" ht="100" customHeight="1" x14ac:dyDescent="0.3"/>
    <row r="504" ht="100" customHeight="1" x14ac:dyDescent="0.3"/>
    <row r="505" ht="100" customHeight="1" x14ac:dyDescent="0.3"/>
    <row r="506" ht="100" customHeight="1" x14ac:dyDescent="0.3"/>
    <row r="507" ht="100" customHeight="1" x14ac:dyDescent="0.3"/>
    <row r="508" ht="100" customHeight="1" x14ac:dyDescent="0.3"/>
    <row r="509" ht="100" customHeight="1" x14ac:dyDescent="0.3"/>
    <row r="510" ht="100" customHeight="1" x14ac:dyDescent="0.3"/>
    <row r="511" ht="100" customHeight="1" x14ac:dyDescent="0.3"/>
    <row r="512" ht="100" customHeight="1" x14ac:dyDescent="0.3"/>
    <row r="513" ht="100" customHeight="1" x14ac:dyDescent="0.3"/>
    <row r="514" ht="100" customHeight="1" x14ac:dyDescent="0.3"/>
    <row r="515" ht="100" customHeight="1" x14ac:dyDescent="0.3"/>
    <row r="516" ht="100" customHeight="1" x14ac:dyDescent="0.3"/>
    <row r="517" ht="100" customHeight="1" x14ac:dyDescent="0.3"/>
    <row r="518" ht="100" customHeight="1" x14ac:dyDescent="0.3"/>
    <row r="519" ht="100" customHeight="1" x14ac:dyDescent="0.3"/>
    <row r="520" ht="100" customHeight="1" x14ac:dyDescent="0.3"/>
    <row r="521" ht="100" customHeight="1" x14ac:dyDescent="0.3"/>
    <row r="522" ht="100" customHeight="1" x14ac:dyDescent="0.3"/>
    <row r="523" ht="100" customHeight="1" x14ac:dyDescent="0.3"/>
    <row r="524" ht="100" customHeight="1" x14ac:dyDescent="0.3"/>
    <row r="525" ht="100" customHeight="1" x14ac:dyDescent="0.3"/>
    <row r="526" ht="100" customHeight="1" x14ac:dyDescent="0.3"/>
    <row r="527" ht="100" customHeight="1" x14ac:dyDescent="0.3"/>
    <row r="528" ht="100" customHeight="1" x14ac:dyDescent="0.3"/>
    <row r="529" ht="100" customHeight="1" x14ac:dyDescent="0.3"/>
    <row r="530" ht="100" customHeight="1" x14ac:dyDescent="0.3"/>
    <row r="531" ht="100" customHeight="1" x14ac:dyDescent="0.3"/>
    <row r="532" ht="100" customHeight="1" x14ac:dyDescent="0.3"/>
    <row r="533" ht="100" customHeight="1" x14ac:dyDescent="0.3"/>
    <row r="534" ht="100" customHeight="1" x14ac:dyDescent="0.3"/>
    <row r="535" ht="100" customHeight="1" x14ac:dyDescent="0.3"/>
    <row r="536" ht="100" customHeight="1" x14ac:dyDescent="0.3"/>
    <row r="537" ht="100" customHeight="1" x14ac:dyDescent="0.3"/>
    <row r="538" ht="100" customHeight="1" x14ac:dyDescent="0.3"/>
    <row r="539" ht="100" customHeight="1" x14ac:dyDescent="0.3"/>
    <row r="540" ht="100" customHeight="1" x14ac:dyDescent="0.3"/>
    <row r="541" ht="100" customHeight="1" x14ac:dyDescent="0.3"/>
    <row r="542" ht="100" customHeight="1" x14ac:dyDescent="0.3"/>
    <row r="543" ht="100" customHeight="1" x14ac:dyDescent="0.3"/>
    <row r="544" ht="100" customHeight="1" x14ac:dyDescent="0.3"/>
    <row r="545" ht="100" customHeight="1" x14ac:dyDescent="0.3"/>
    <row r="546" ht="100" customHeight="1" x14ac:dyDescent="0.3"/>
    <row r="547" ht="100" customHeight="1" x14ac:dyDescent="0.3"/>
    <row r="548" ht="100" customHeight="1" x14ac:dyDescent="0.3"/>
    <row r="549" ht="100" customHeight="1" x14ac:dyDescent="0.3"/>
    <row r="550" ht="100" customHeight="1" x14ac:dyDescent="0.3"/>
    <row r="551" ht="100" customHeight="1" x14ac:dyDescent="0.3"/>
    <row r="552" ht="100" customHeight="1" x14ac:dyDescent="0.3"/>
    <row r="553" ht="100" customHeight="1" x14ac:dyDescent="0.3"/>
    <row r="554" ht="100" customHeight="1" x14ac:dyDescent="0.3"/>
    <row r="555" ht="100" customHeight="1" x14ac:dyDescent="0.3"/>
    <row r="556" ht="100" customHeight="1" x14ac:dyDescent="0.3"/>
    <row r="557" ht="100" customHeight="1" x14ac:dyDescent="0.3"/>
    <row r="558" ht="100" customHeight="1" x14ac:dyDescent="0.3"/>
    <row r="559" ht="100" customHeight="1" x14ac:dyDescent="0.3"/>
    <row r="560" ht="100" customHeight="1" x14ac:dyDescent="0.3"/>
    <row r="561" ht="100" customHeight="1" x14ac:dyDescent="0.3"/>
    <row r="562" ht="100" customHeight="1" x14ac:dyDescent="0.3"/>
    <row r="563" ht="100" customHeight="1" x14ac:dyDescent="0.3"/>
    <row r="564" ht="100" customHeight="1" x14ac:dyDescent="0.3"/>
    <row r="565" ht="100" customHeight="1" x14ac:dyDescent="0.3"/>
    <row r="566" ht="100" customHeight="1" x14ac:dyDescent="0.3"/>
    <row r="567" ht="100" customHeight="1" x14ac:dyDescent="0.3"/>
    <row r="568" ht="100" customHeight="1" x14ac:dyDescent="0.3"/>
    <row r="569" ht="100" customHeight="1" x14ac:dyDescent="0.3"/>
    <row r="570" ht="100" customHeight="1" x14ac:dyDescent="0.3"/>
    <row r="571" ht="100" customHeight="1" x14ac:dyDescent="0.3"/>
    <row r="572" ht="100" customHeight="1" x14ac:dyDescent="0.3"/>
    <row r="573" ht="100" customHeight="1" x14ac:dyDescent="0.3"/>
    <row r="574" ht="100" customHeight="1" x14ac:dyDescent="0.3"/>
    <row r="575" ht="100" customHeight="1" x14ac:dyDescent="0.3"/>
    <row r="576" ht="100" customHeight="1" x14ac:dyDescent="0.3"/>
    <row r="577" ht="100" customHeight="1" x14ac:dyDescent="0.3"/>
    <row r="578" ht="100" customHeight="1" x14ac:dyDescent="0.3"/>
    <row r="579" ht="100" customHeight="1" x14ac:dyDescent="0.3"/>
    <row r="580" ht="100" customHeight="1" x14ac:dyDescent="0.3"/>
    <row r="581" ht="100" customHeight="1" x14ac:dyDescent="0.3"/>
    <row r="582" ht="100" customHeight="1" x14ac:dyDescent="0.3"/>
    <row r="583" ht="100" customHeight="1" x14ac:dyDescent="0.3"/>
    <row r="584" ht="100" customHeight="1" x14ac:dyDescent="0.3"/>
    <row r="585" ht="100" customHeight="1" x14ac:dyDescent="0.3"/>
    <row r="586" ht="100" customHeight="1" x14ac:dyDescent="0.3"/>
    <row r="587" ht="100" customHeight="1" x14ac:dyDescent="0.3"/>
    <row r="588" ht="100" customHeight="1" x14ac:dyDescent="0.3"/>
    <row r="589" ht="100" customHeight="1" x14ac:dyDescent="0.3"/>
    <row r="590" ht="100" customHeight="1" x14ac:dyDescent="0.3"/>
    <row r="591" ht="100" customHeight="1" x14ac:dyDescent="0.3"/>
    <row r="592" ht="100" customHeight="1" x14ac:dyDescent="0.3"/>
    <row r="593" ht="100" customHeight="1" x14ac:dyDescent="0.3"/>
    <row r="594" ht="100" customHeight="1" x14ac:dyDescent="0.3"/>
    <row r="595" ht="100" customHeight="1" x14ac:dyDescent="0.3"/>
    <row r="596" ht="100" customHeight="1" x14ac:dyDescent="0.3"/>
    <row r="597" ht="100" customHeight="1" x14ac:dyDescent="0.3"/>
    <row r="598" ht="100" customHeight="1" x14ac:dyDescent="0.3"/>
    <row r="599" ht="100" customHeight="1" x14ac:dyDescent="0.3"/>
    <row r="600" ht="100" customHeight="1" x14ac:dyDescent="0.3"/>
    <row r="601" ht="100" customHeight="1" x14ac:dyDescent="0.3"/>
    <row r="602" ht="100" customHeight="1" x14ac:dyDescent="0.3"/>
    <row r="603" ht="100" customHeight="1" x14ac:dyDescent="0.3"/>
    <row r="604" ht="100" customHeight="1" x14ac:dyDescent="0.3"/>
    <row r="605" ht="100" customHeight="1" x14ac:dyDescent="0.3"/>
    <row r="606" ht="100" customHeight="1" x14ac:dyDescent="0.3"/>
    <row r="607" ht="100" customHeight="1" x14ac:dyDescent="0.3"/>
    <row r="608" ht="100" customHeight="1" x14ac:dyDescent="0.3"/>
    <row r="609" ht="100" customHeight="1" x14ac:dyDescent="0.3"/>
    <row r="610" ht="100" customHeight="1" x14ac:dyDescent="0.3"/>
    <row r="611" ht="100" customHeight="1" x14ac:dyDescent="0.3"/>
    <row r="612" ht="100" customHeight="1" x14ac:dyDescent="0.3"/>
    <row r="613" ht="100" customHeight="1" x14ac:dyDescent="0.3"/>
    <row r="614" ht="100" customHeight="1" x14ac:dyDescent="0.3"/>
    <row r="615" ht="100" customHeight="1" x14ac:dyDescent="0.3"/>
    <row r="616" ht="100" customHeight="1" x14ac:dyDescent="0.3"/>
    <row r="617" ht="100" customHeight="1" x14ac:dyDescent="0.3"/>
    <row r="618" ht="100" customHeight="1" x14ac:dyDescent="0.3"/>
    <row r="619" ht="100" customHeight="1" x14ac:dyDescent="0.3"/>
    <row r="620" ht="100" customHeight="1" x14ac:dyDescent="0.3"/>
    <row r="621" ht="100" customHeight="1" x14ac:dyDescent="0.3"/>
    <row r="622" ht="100" customHeight="1" x14ac:dyDescent="0.3"/>
    <row r="623" ht="100" customHeight="1" x14ac:dyDescent="0.3"/>
    <row r="624" ht="100" customHeight="1" x14ac:dyDescent="0.3"/>
    <row r="625" ht="100" customHeight="1" x14ac:dyDescent="0.3"/>
    <row r="626" ht="100" customHeight="1" x14ac:dyDescent="0.3"/>
  </sheetData>
  <sheetProtection algorithmName="SHA-512" hashValue="AqZmQ6MbDf+2qoIGKj/2efgXXpJmmynroKubMPnvUG+kle8KY8GOV1NDFUTyeKRwlAJRS+CQyGFmpP1Pj+3K9g==" saltValue="5rGQub/cRwJbTgETYFOHVw==" spinCount="100000" sheet="1" formatCells="0" selectLockedCells="1"/>
  <mergeCells count="4">
    <mergeCell ref="B1:H1"/>
    <mergeCell ref="B2:H2"/>
    <mergeCell ref="D65:F65"/>
    <mergeCell ref="A76:H76"/>
  </mergeCells>
  <printOptions horizontalCentered="1" gridLines="1" gridLinesSet="0"/>
  <pageMargins left="0.5" right="0.5" top="0.5" bottom="0" header="0" footer="0"/>
  <pageSetup scale="44" orientation="portrait" horizontalDpi="1200"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Q55"/>
  <sheetViews>
    <sheetView topLeftCell="A16" zoomScaleNormal="100" zoomScalePageLayoutView="59" workbookViewId="0">
      <selection activeCell="C38" sqref="C38"/>
    </sheetView>
  </sheetViews>
  <sheetFormatPr defaultColWidth="8.9140625" defaultRowHeight="15.5" x14ac:dyDescent="0.35"/>
  <cols>
    <col min="1" max="1" width="35.6640625" style="112" customWidth="1"/>
    <col min="2" max="2" width="18.08203125" style="112" customWidth="1"/>
    <col min="3" max="4" width="13.6640625" style="112" customWidth="1"/>
    <col min="5" max="11" width="11.6640625" style="112" customWidth="1"/>
    <col min="12" max="12" width="14.33203125" style="112" customWidth="1"/>
    <col min="13" max="13" width="12.6640625" style="112" customWidth="1"/>
    <col min="14" max="14" width="14.08203125" style="112" customWidth="1"/>
    <col min="15" max="15" width="12.6640625" style="112" customWidth="1"/>
    <col min="16" max="16" width="13" style="112" customWidth="1"/>
    <col min="17" max="17" width="12.6640625" style="112" customWidth="1"/>
    <col min="18" max="256" width="8.9140625" style="112"/>
    <col min="257" max="257" width="35.6640625" style="112" customWidth="1"/>
    <col min="258" max="258" width="18.08203125" style="112" customWidth="1"/>
    <col min="259" max="260" width="13.6640625" style="112" customWidth="1"/>
    <col min="261" max="267" width="11.6640625" style="112" customWidth="1"/>
    <col min="268" max="268" width="14.33203125" style="112" customWidth="1"/>
    <col min="269" max="269" width="12.6640625" style="112" customWidth="1"/>
    <col min="270" max="270" width="14.08203125" style="112" customWidth="1"/>
    <col min="271" max="271" width="12.6640625" style="112" customWidth="1"/>
    <col min="272" max="272" width="13" style="112" customWidth="1"/>
    <col min="273" max="273" width="12.6640625" style="112" customWidth="1"/>
    <col min="274" max="512" width="8.9140625" style="112"/>
    <col min="513" max="513" width="35.6640625" style="112" customWidth="1"/>
    <col min="514" max="514" width="18.08203125" style="112" customWidth="1"/>
    <col min="515" max="516" width="13.6640625" style="112" customWidth="1"/>
    <col min="517" max="523" width="11.6640625" style="112" customWidth="1"/>
    <col min="524" max="524" width="14.33203125" style="112" customWidth="1"/>
    <col min="525" max="525" width="12.6640625" style="112" customWidth="1"/>
    <col min="526" max="526" width="14.08203125" style="112" customWidth="1"/>
    <col min="527" max="527" width="12.6640625" style="112" customWidth="1"/>
    <col min="528" max="528" width="13" style="112" customWidth="1"/>
    <col min="529" max="529" width="12.6640625" style="112" customWidth="1"/>
    <col min="530" max="768" width="8.9140625" style="112"/>
    <col min="769" max="769" width="35.6640625" style="112" customWidth="1"/>
    <col min="770" max="770" width="18.08203125" style="112" customWidth="1"/>
    <col min="771" max="772" width="13.6640625" style="112" customWidth="1"/>
    <col min="773" max="779" width="11.6640625" style="112" customWidth="1"/>
    <col min="780" max="780" width="14.33203125" style="112" customWidth="1"/>
    <col min="781" max="781" width="12.6640625" style="112" customWidth="1"/>
    <col min="782" max="782" width="14.08203125" style="112" customWidth="1"/>
    <col min="783" max="783" width="12.6640625" style="112" customWidth="1"/>
    <col min="784" max="784" width="13" style="112" customWidth="1"/>
    <col min="785" max="785" width="12.6640625" style="112" customWidth="1"/>
    <col min="786" max="1024" width="8.9140625" style="112"/>
    <col min="1025" max="1025" width="35.6640625" style="112" customWidth="1"/>
    <col min="1026" max="1026" width="18.08203125" style="112" customWidth="1"/>
    <col min="1027" max="1028" width="13.6640625" style="112" customWidth="1"/>
    <col min="1029" max="1035" width="11.6640625" style="112" customWidth="1"/>
    <col min="1036" max="1036" width="14.33203125" style="112" customWidth="1"/>
    <col min="1037" max="1037" width="12.6640625" style="112" customWidth="1"/>
    <col min="1038" max="1038" width="14.08203125" style="112" customWidth="1"/>
    <col min="1039" max="1039" width="12.6640625" style="112" customWidth="1"/>
    <col min="1040" max="1040" width="13" style="112" customWidth="1"/>
    <col min="1041" max="1041" width="12.6640625" style="112" customWidth="1"/>
    <col min="1042" max="1280" width="8.9140625" style="112"/>
    <col min="1281" max="1281" width="35.6640625" style="112" customWidth="1"/>
    <col min="1282" max="1282" width="18.08203125" style="112" customWidth="1"/>
    <col min="1283" max="1284" width="13.6640625" style="112" customWidth="1"/>
    <col min="1285" max="1291" width="11.6640625" style="112" customWidth="1"/>
    <col min="1292" max="1292" width="14.33203125" style="112" customWidth="1"/>
    <col min="1293" max="1293" width="12.6640625" style="112" customWidth="1"/>
    <col min="1294" max="1294" width="14.08203125" style="112" customWidth="1"/>
    <col min="1295" max="1295" width="12.6640625" style="112" customWidth="1"/>
    <col min="1296" max="1296" width="13" style="112" customWidth="1"/>
    <col min="1297" max="1297" width="12.6640625" style="112" customWidth="1"/>
    <col min="1298" max="1536" width="8.9140625" style="112"/>
    <col min="1537" max="1537" width="35.6640625" style="112" customWidth="1"/>
    <col min="1538" max="1538" width="18.08203125" style="112" customWidth="1"/>
    <col min="1539" max="1540" width="13.6640625" style="112" customWidth="1"/>
    <col min="1541" max="1547" width="11.6640625" style="112" customWidth="1"/>
    <col min="1548" max="1548" width="14.33203125" style="112" customWidth="1"/>
    <col min="1549" max="1549" width="12.6640625" style="112" customWidth="1"/>
    <col min="1550" max="1550" width="14.08203125" style="112" customWidth="1"/>
    <col min="1551" max="1551" width="12.6640625" style="112" customWidth="1"/>
    <col min="1552" max="1552" width="13" style="112" customWidth="1"/>
    <col min="1553" max="1553" width="12.6640625" style="112" customWidth="1"/>
    <col min="1554" max="1792" width="8.9140625" style="112"/>
    <col min="1793" max="1793" width="35.6640625" style="112" customWidth="1"/>
    <col min="1794" max="1794" width="18.08203125" style="112" customWidth="1"/>
    <col min="1795" max="1796" width="13.6640625" style="112" customWidth="1"/>
    <col min="1797" max="1803" width="11.6640625" style="112" customWidth="1"/>
    <col min="1804" max="1804" width="14.33203125" style="112" customWidth="1"/>
    <col min="1805" max="1805" width="12.6640625" style="112" customWidth="1"/>
    <col min="1806" max="1806" width="14.08203125" style="112" customWidth="1"/>
    <col min="1807" max="1807" width="12.6640625" style="112" customWidth="1"/>
    <col min="1808" max="1808" width="13" style="112" customWidth="1"/>
    <col min="1809" max="1809" width="12.6640625" style="112" customWidth="1"/>
    <col min="1810" max="2048" width="8.9140625" style="112"/>
    <col min="2049" max="2049" width="35.6640625" style="112" customWidth="1"/>
    <col min="2050" max="2050" width="18.08203125" style="112" customWidth="1"/>
    <col min="2051" max="2052" width="13.6640625" style="112" customWidth="1"/>
    <col min="2053" max="2059" width="11.6640625" style="112" customWidth="1"/>
    <col min="2060" max="2060" width="14.33203125" style="112" customWidth="1"/>
    <col min="2061" max="2061" width="12.6640625" style="112" customWidth="1"/>
    <col min="2062" max="2062" width="14.08203125" style="112" customWidth="1"/>
    <col min="2063" max="2063" width="12.6640625" style="112" customWidth="1"/>
    <col min="2064" max="2064" width="13" style="112" customWidth="1"/>
    <col min="2065" max="2065" width="12.6640625" style="112" customWidth="1"/>
    <col min="2066" max="2304" width="8.9140625" style="112"/>
    <col min="2305" max="2305" width="35.6640625" style="112" customWidth="1"/>
    <col min="2306" max="2306" width="18.08203125" style="112" customWidth="1"/>
    <col min="2307" max="2308" width="13.6640625" style="112" customWidth="1"/>
    <col min="2309" max="2315" width="11.6640625" style="112" customWidth="1"/>
    <col min="2316" max="2316" width="14.33203125" style="112" customWidth="1"/>
    <col min="2317" max="2317" width="12.6640625" style="112" customWidth="1"/>
    <col min="2318" max="2318" width="14.08203125" style="112" customWidth="1"/>
    <col min="2319" max="2319" width="12.6640625" style="112" customWidth="1"/>
    <col min="2320" max="2320" width="13" style="112" customWidth="1"/>
    <col min="2321" max="2321" width="12.6640625" style="112" customWidth="1"/>
    <col min="2322" max="2560" width="8.9140625" style="112"/>
    <col min="2561" max="2561" width="35.6640625" style="112" customWidth="1"/>
    <col min="2562" max="2562" width="18.08203125" style="112" customWidth="1"/>
    <col min="2563" max="2564" width="13.6640625" style="112" customWidth="1"/>
    <col min="2565" max="2571" width="11.6640625" style="112" customWidth="1"/>
    <col min="2572" max="2572" width="14.33203125" style="112" customWidth="1"/>
    <col min="2573" max="2573" width="12.6640625" style="112" customWidth="1"/>
    <col min="2574" max="2574" width="14.08203125" style="112" customWidth="1"/>
    <col min="2575" max="2575" width="12.6640625" style="112" customWidth="1"/>
    <col min="2576" max="2576" width="13" style="112" customWidth="1"/>
    <col min="2577" max="2577" width="12.6640625" style="112" customWidth="1"/>
    <col min="2578" max="2816" width="8.9140625" style="112"/>
    <col min="2817" max="2817" width="35.6640625" style="112" customWidth="1"/>
    <col min="2818" max="2818" width="18.08203125" style="112" customWidth="1"/>
    <col min="2819" max="2820" width="13.6640625" style="112" customWidth="1"/>
    <col min="2821" max="2827" width="11.6640625" style="112" customWidth="1"/>
    <col min="2828" max="2828" width="14.33203125" style="112" customWidth="1"/>
    <col min="2829" max="2829" width="12.6640625" style="112" customWidth="1"/>
    <col min="2830" max="2830" width="14.08203125" style="112" customWidth="1"/>
    <col min="2831" max="2831" width="12.6640625" style="112" customWidth="1"/>
    <col min="2832" max="2832" width="13" style="112" customWidth="1"/>
    <col min="2833" max="2833" width="12.6640625" style="112" customWidth="1"/>
    <col min="2834" max="3072" width="8.9140625" style="112"/>
    <col min="3073" max="3073" width="35.6640625" style="112" customWidth="1"/>
    <col min="3074" max="3074" width="18.08203125" style="112" customWidth="1"/>
    <col min="3075" max="3076" width="13.6640625" style="112" customWidth="1"/>
    <col min="3077" max="3083" width="11.6640625" style="112" customWidth="1"/>
    <col min="3084" max="3084" width="14.33203125" style="112" customWidth="1"/>
    <col min="3085" max="3085" width="12.6640625" style="112" customWidth="1"/>
    <col min="3086" max="3086" width="14.08203125" style="112" customWidth="1"/>
    <col min="3087" max="3087" width="12.6640625" style="112" customWidth="1"/>
    <col min="3088" max="3088" width="13" style="112" customWidth="1"/>
    <col min="3089" max="3089" width="12.6640625" style="112" customWidth="1"/>
    <col min="3090" max="3328" width="8.9140625" style="112"/>
    <col min="3329" max="3329" width="35.6640625" style="112" customWidth="1"/>
    <col min="3330" max="3330" width="18.08203125" style="112" customWidth="1"/>
    <col min="3331" max="3332" width="13.6640625" style="112" customWidth="1"/>
    <col min="3333" max="3339" width="11.6640625" style="112" customWidth="1"/>
    <col min="3340" max="3340" width="14.33203125" style="112" customWidth="1"/>
    <col min="3341" max="3341" width="12.6640625" style="112" customWidth="1"/>
    <col min="3342" max="3342" width="14.08203125" style="112" customWidth="1"/>
    <col min="3343" max="3343" width="12.6640625" style="112" customWidth="1"/>
    <col min="3344" max="3344" width="13" style="112" customWidth="1"/>
    <col min="3345" max="3345" width="12.6640625" style="112" customWidth="1"/>
    <col min="3346" max="3584" width="8.9140625" style="112"/>
    <col min="3585" max="3585" width="35.6640625" style="112" customWidth="1"/>
    <col min="3586" max="3586" width="18.08203125" style="112" customWidth="1"/>
    <col min="3587" max="3588" width="13.6640625" style="112" customWidth="1"/>
    <col min="3589" max="3595" width="11.6640625" style="112" customWidth="1"/>
    <col min="3596" max="3596" width="14.33203125" style="112" customWidth="1"/>
    <col min="3597" max="3597" width="12.6640625" style="112" customWidth="1"/>
    <col min="3598" max="3598" width="14.08203125" style="112" customWidth="1"/>
    <col min="3599" max="3599" width="12.6640625" style="112" customWidth="1"/>
    <col min="3600" max="3600" width="13" style="112" customWidth="1"/>
    <col min="3601" max="3601" width="12.6640625" style="112" customWidth="1"/>
    <col min="3602" max="3840" width="8.9140625" style="112"/>
    <col min="3841" max="3841" width="35.6640625" style="112" customWidth="1"/>
    <col min="3842" max="3842" width="18.08203125" style="112" customWidth="1"/>
    <col min="3843" max="3844" width="13.6640625" style="112" customWidth="1"/>
    <col min="3845" max="3851" width="11.6640625" style="112" customWidth="1"/>
    <col min="3852" max="3852" width="14.33203125" style="112" customWidth="1"/>
    <col min="3853" max="3853" width="12.6640625" style="112" customWidth="1"/>
    <col min="3854" max="3854" width="14.08203125" style="112" customWidth="1"/>
    <col min="3855" max="3855" width="12.6640625" style="112" customWidth="1"/>
    <col min="3856" max="3856" width="13" style="112" customWidth="1"/>
    <col min="3857" max="3857" width="12.6640625" style="112" customWidth="1"/>
    <col min="3858" max="4096" width="8.9140625" style="112"/>
    <col min="4097" max="4097" width="35.6640625" style="112" customWidth="1"/>
    <col min="4098" max="4098" width="18.08203125" style="112" customWidth="1"/>
    <col min="4099" max="4100" width="13.6640625" style="112" customWidth="1"/>
    <col min="4101" max="4107" width="11.6640625" style="112" customWidth="1"/>
    <col min="4108" max="4108" width="14.33203125" style="112" customWidth="1"/>
    <col min="4109" max="4109" width="12.6640625" style="112" customWidth="1"/>
    <col min="4110" max="4110" width="14.08203125" style="112" customWidth="1"/>
    <col min="4111" max="4111" width="12.6640625" style="112" customWidth="1"/>
    <col min="4112" max="4112" width="13" style="112" customWidth="1"/>
    <col min="4113" max="4113" width="12.6640625" style="112" customWidth="1"/>
    <col min="4114" max="4352" width="8.9140625" style="112"/>
    <col min="4353" max="4353" width="35.6640625" style="112" customWidth="1"/>
    <col min="4354" max="4354" width="18.08203125" style="112" customWidth="1"/>
    <col min="4355" max="4356" width="13.6640625" style="112" customWidth="1"/>
    <col min="4357" max="4363" width="11.6640625" style="112" customWidth="1"/>
    <col min="4364" max="4364" width="14.33203125" style="112" customWidth="1"/>
    <col min="4365" max="4365" width="12.6640625" style="112" customWidth="1"/>
    <col min="4366" max="4366" width="14.08203125" style="112" customWidth="1"/>
    <col min="4367" max="4367" width="12.6640625" style="112" customWidth="1"/>
    <col min="4368" max="4368" width="13" style="112" customWidth="1"/>
    <col min="4369" max="4369" width="12.6640625" style="112" customWidth="1"/>
    <col min="4370" max="4608" width="8.9140625" style="112"/>
    <col min="4609" max="4609" width="35.6640625" style="112" customWidth="1"/>
    <col min="4610" max="4610" width="18.08203125" style="112" customWidth="1"/>
    <col min="4611" max="4612" width="13.6640625" style="112" customWidth="1"/>
    <col min="4613" max="4619" width="11.6640625" style="112" customWidth="1"/>
    <col min="4620" max="4620" width="14.33203125" style="112" customWidth="1"/>
    <col min="4621" max="4621" width="12.6640625" style="112" customWidth="1"/>
    <col min="4622" max="4622" width="14.08203125" style="112" customWidth="1"/>
    <col min="4623" max="4623" width="12.6640625" style="112" customWidth="1"/>
    <col min="4624" max="4624" width="13" style="112" customWidth="1"/>
    <col min="4625" max="4625" width="12.6640625" style="112" customWidth="1"/>
    <col min="4626" max="4864" width="8.9140625" style="112"/>
    <col min="4865" max="4865" width="35.6640625" style="112" customWidth="1"/>
    <col min="4866" max="4866" width="18.08203125" style="112" customWidth="1"/>
    <col min="4867" max="4868" width="13.6640625" style="112" customWidth="1"/>
    <col min="4869" max="4875" width="11.6640625" style="112" customWidth="1"/>
    <col min="4876" max="4876" width="14.33203125" style="112" customWidth="1"/>
    <col min="4877" max="4877" width="12.6640625" style="112" customWidth="1"/>
    <col min="4878" max="4878" width="14.08203125" style="112" customWidth="1"/>
    <col min="4879" max="4879" width="12.6640625" style="112" customWidth="1"/>
    <col min="4880" max="4880" width="13" style="112" customWidth="1"/>
    <col min="4881" max="4881" width="12.6640625" style="112" customWidth="1"/>
    <col min="4882" max="5120" width="8.9140625" style="112"/>
    <col min="5121" max="5121" width="35.6640625" style="112" customWidth="1"/>
    <col min="5122" max="5122" width="18.08203125" style="112" customWidth="1"/>
    <col min="5123" max="5124" width="13.6640625" style="112" customWidth="1"/>
    <col min="5125" max="5131" width="11.6640625" style="112" customWidth="1"/>
    <col min="5132" max="5132" width="14.33203125" style="112" customWidth="1"/>
    <col min="5133" max="5133" width="12.6640625" style="112" customWidth="1"/>
    <col min="5134" max="5134" width="14.08203125" style="112" customWidth="1"/>
    <col min="5135" max="5135" width="12.6640625" style="112" customWidth="1"/>
    <col min="5136" max="5136" width="13" style="112" customWidth="1"/>
    <col min="5137" max="5137" width="12.6640625" style="112" customWidth="1"/>
    <col min="5138" max="5376" width="8.9140625" style="112"/>
    <col min="5377" max="5377" width="35.6640625" style="112" customWidth="1"/>
    <col min="5378" max="5378" width="18.08203125" style="112" customWidth="1"/>
    <col min="5379" max="5380" width="13.6640625" style="112" customWidth="1"/>
    <col min="5381" max="5387" width="11.6640625" style="112" customWidth="1"/>
    <col min="5388" max="5388" width="14.33203125" style="112" customWidth="1"/>
    <col min="5389" max="5389" width="12.6640625" style="112" customWidth="1"/>
    <col min="5390" max="5390" width="14.08203125" style="112" customWidth="1"/>
    <col min="5391" max="5391" width="12.6640625" style="112" customWidth="1"/>
    <col min="5392" max="5392" width="13" style="112" customWidth="1"/>
    <col min="5393" max="5393" width="12.6640625" style="112" customWidth="1"/>
    <col min="5394" max="5632" width="8.9140625" style="112"/>
    <col min="5633" max="5633" width="35.6640625" style="112" customWidth="1"/>
    <col min="5634" max="5634" width="18.08203125" style="112" customWidth="1"/>
    <col min="5635" max="5636" width="13.6640625" style="112" customWidth="1"/>
    <col min="5637" max="5643" width="11.6640625" style="112" customWidth="1"/>
    <col min="5644" max="5644" width="14.33203125" style="112" customWidth="1"/>
    <col min="5645" max="5645" width="12.6640625" style="112" customWidth="1"/>
    <col min="5646" max="5646" width="14.08203125" style="112" customWidth="1"/>
    <col min="5647" max="5647" width="12.6640625" style="112" customWidth="1"/>
    <col min="5648" max="5648" width="13" style="112" customWidth="1"/>
    <col min="5649" max="5649" width="12.6640625" style="112" customWidth="1"/>
    <col min="5650" max="5888" width="8.9140625" style="112"/>
    <col min="5889" max="5889" width="35.6640625" style="112" customWidth="1"/>
    <col min="5890" max="5890" width="18.08203125" style="112" customWidth="1"/>
    <col min="5891" max="5892" width="13.6640625" style="112" customWidth="1"/>
    <col min="5893" max="5899" width="11.6640625" style="112" customWidth="1"/>
    <col min="5900" max="5900" width="14.33203125" style="112" customWidth="1"/>
    <col min="5901" max="5901" width="12.6640625" style="112" customWidth="1"/>
    <col min="5902" max="5902" width="14.08203125" style="112" customWidth="1"/>
    <col min="5903" max="5903" width="12.6640625" style="112" customWidth="1"/>
    <col min="5904" max="5904" width="13" style="112" customWidth="1"/>
    <col min="5905" max="5905" width="12.6640625" style="112" customWidth="1"/>
    <col min="5906" max="6144" width="8.9140625" style="112"/>
    <col min="6145" max="6145" width="35.6640625" style="112" customWidth="1"/>
    <col min="6146" max="6146" width="18.08203125" style="112" customWidth="1"/>
    <col min="6147" max="6148" width="13.6640625" style="112" customWidth="1"/>
    <col min="6149" max="6155" width="11.6640625" style="112" customWidth="1"/>
    <col min="6156" max="6156" width="14.33203125" style="112" customWidth="1"/>
    <col min="6157" max="6157" width="12.6640625" style="112" customWidth="1"/>
    <col min="6158" max="6158" width="14.08203125" style="112" customWidth="1"/>
    <col min="6159" max="6159" width="12.6640625" style="112" customWidth="1"/>
    <col min="6160" max="6160" width="13" style="112" customWidth="1"/>
    <col min="6161" max="6161" width="12.6640625" style="112" customWidth="1"/>
    <col min="6162" max="6400" width="8.9140625" style="112"/>
    <col min="6401" max="6401" width="35.6640625" style="112" customWidth="1"/>
    <col min="6402" max="6402" width="18.08203125" style="112" customWidth="1"/>
    <col min="6403" max="6404" width="13.6640625" style="112" customWidth="1"/>
    <col min="6405" max="6411" width="11.6640625" style="112" customWidth="1"/>
    <col min="6412" max="6412" width="14.33203125" style="112" customWidth="1"/>
    <col min="6413" max="6413" width="12.6640625" style="112" customWidth="1"/>
    <col min="6414" max="6414" width="14.08203125" style="112" customWidth="1"/>
    <col min="6415" max="6415" width="12.6640625" style="112" customWidth="1"/>
    <col min="6416" max="6416" width="13" style="112" customWidth="1"/>
    <col min="6417" max="6417" width="12.6640625" style="112" customWidth="1"/>
    <col min="6418" max="6656" width="8.9140625" style="112"/>
    <col min="6657" max="6657" width="35.6640625" style="112" customWidth="1"/>
    <col min="6658" max="6658" width="18.08203125" style="112" customWidth="1"/>
    <col min="6659" max="6660" width="13.6640625" style="112" customWidth="1"/>
    <col min="6661" max="6667" width="11.6640625" style="112" customWidth="1"/>
    <col min="6668" max="6668" width="14.33203125" style="112" customWidth="1"/>
    <col min="6669" max="6669" width="12.6640625" style="112" customWidth="1"/>
    <col min="6670" max="6670" width="14.08203125" style="112" customWidth="1"/>
    <col min="6671" max="6671" width="12.6640625" style="112" customWidth="1"/>
    <col min="6672" max="6672" width="13" style="112" customWidth="1"/>
    <col min="6673" max="6673" width="12.6640625" style="112" customWidth="1"/>
    <col min="6674" max="6912" width="8.9140625" style="112"/>
    <col min="6913" max="6913" width="35.6640625" style="112" customWidth="1"/>
    <col min="6914" max="6914" width="18.08203125" style="112" customWidth="1"/>
    <col min="6915" max="6916" width="13.6640625" style="112" customWidth="1"/>
    <col min="6917" max="6923" width="11.6640625" style="112" customWidth="1"/>
    <col min="6924" max="6924" width="14.33203125" style="112" customWidth="1"/>
    <col min="6925" max="6925" width="12.6640625" style="112" customWidth="1"/>
    <col min="6926" max="6926" width="14.08203125" style="112" customWidth="1"/>
    <col min="6927" max="6927" width="12.6640625" style="112" customWidth="1"/>
    <col min="6928" max="6928" width="13" style="112" customWidth="1"/>
    <col min="6929" max="6929" width="12.6640625" style="112" customWidth="1"/>
    <col min="6930" max="7168" width="8.9140625" style="112"/>
    <col min="7169" max="7169" width="35.6640625" style="112" customWidth="1"/>
    <col min="7170" max="7170" width="18.08203125" style="112" customWidth="1"/>
    <col min="7171" max="7172" width="13.6640625" style="112" customWidth="1"/>
    <col min="7173" max="7179" width="11.6640625" style="112" customWidth="1"/>
    <col min="7180" max="7180" width="14.33203125" style="112" customWidth="1"/>
    <col min="7181" max="7181" width="12.6640625" style="112" customWidth="1"/>
    <col min="7182" max="7182" width="14.08203125" style="112" customWidth="1"/>
    <col min="7183" max="7183" width="12.6640625" style="112" customWidth="1"/>
    <col min="7184" max="7184" width="13" style="112" customWidth="1"/>
    <col min="7185" max="7185" width="12.6640625" style="112" customWidth="1"/>
    <col min="7186" max="7424" width="8.9140625" style="112"/>
    <col min="7425" max="7425" width="35.6640625" style="112" customWidth="1"/>
    <col min="7426" max="7426" width="18.08203125" style="112" customWidth="1"/>
    <col min="7427" max="7428" width="13.6640625" style="112" customWidth="1"/>
    <col min="7429" max="7435" width="11.6640625" style="112" customWidth="1"/>
    <col min="7436" max="7436" width="14.33203125" style="112" customWidth="1"/>
    <col min="7437" max="7437" width="12.6640625" style="112" customWidth="1"/>
    <col min="7438" max="7438" width="14.08203125" style="112" customWidth="1"/>
    <col min="7439" max="7439" width="12.6640625" style="112" customWidth="1"/>
    <col min="7440" max="7440" width="13" style="112" customWidth="1"/>
    <col min="7441" max="7441" width="12.6640625" style="112" customWidth="1"/>
    <col min="7442" max="7680" width="8.9140625" style="112"/>
    <col min="7681" max="7681" width="35.6640625" style="112" customWidth="1"/>
    <col min="7682" max="7682" width="18.08203125" style="112" customWidth="1"/>
    <col min="7683" max="7684" width="13.6640625" style="112" customWidth="1"/>
    <col min="7685" max="7691" width="11.6640625" style="112" customWidth="1"/>
    <col min="7692" max="7692" width="14.33203125" style="112" customWidth="1"/>
    <col min="7693" max="7693" width="12.6640625" style="112" customWidth="1"/>
    <col min="7694" max="7694" width="14.08203125" style="112" customWidth="1"/>
    <col min="7695" max="7695" width="12.6640625" style="112" customWidth="1"/>
    <col min="7696" max="7696" width="13" style="112" customWidth="1"/>
    <col min="7697" max="7697" width="12.6640625" style="112" customWidth="1"/>
    <col min="7698" max="7936" width="8.9140625" style="112"/>
    <col min="7937" max="7937" width="35.6640625" style="112" customWidth="1"/>
    <col min="7938" max="7938" width="18.08203125" style="112" customWidth="1"/>
    <col min="7939" max="7940" width="13.6640625" style="112" customWidth="1"/>
    <col min="7941" max="7947" width="11.6640625" style="112" customWidth="1"/>
    <col min="7948" max="7948" width="14.33203125" style="112" customWidth="1"/>
    <col min="7949" max="7949" width="12.6640625" style="112" customWidth="1"/>
    <col min="7950" max="7950" width="14.08203125" style="112" customWidth="1"/>
    <col min="7951" max="7951" width="12.6640625" style="112" customWidth="1"/>
    <col min="7952" max="7952" width="13" style="112" customWidth="1"/>
    <col min="7953" max="7953" width="12.6640625" style="112" customWidth="1"/>
    <col min="7954" max="8192" width="8.9140625" style="112"/>
    <col min="8193" max="8193" width="35.6640625" style="112" customWidth="1"/>
    <col min="8194" max="8194" width="18.08203125" style="112" customWidth="1"/>
    <col min="8195" max="8196" width="13.6640625" style="112" customWidth="1"/>
    <col min="8197" max="8203" width="11.6640625" style="112" customWidth="1"/>
    <col min="8204" max="8204" width="14.33203125" style="112" customWidth="1"/>
    <col min="8205" max="8205" width="12.6640625" style="112" customWidth="1"/>
    <col min="8206" max="8206" width="14.08203125" style="112" customWidth="1"/>
    <col min="8207" max="8207" width="12.6640625" style="112" customWidth="1"/>
    <col min="8208" max="8208" width="13" style="112" customWidth="1"/>
    <col min="8209" max="8209" width="12.6640625" style="112" customWidth="1"/>
    <col min="8210" max="8448" width="8.9140625" style="112"/>
    <col min="8449" max="8449" width="35.6640625" style="112" customWidth="1"/>
    <col min="8450" max="8450" width="18.08203125" style="112" customWidth="1"/>
    <col min="8451" max="8452" width="13.6640625" style="112" customWidth="1"/>
    <col min="8453" max="8459" width="11.6640625" style="112" customWidth="1"/>
    <col min="8460" max="8460" width="14.33203125" style="112" customWidth="1"/>
    <col min="8461" max="8461" width="12.6640625" style="112" customWidth="1"/>
    <col min="8462" max="8462" width="14.08203125" style="112" customWidth="1"/>
    <col min="8463" max="8463" width="12.6640625" style="112" customWidth="1"/>
    <col min="8464" max="8464" width="13" style="112" customWidth="1"/>
    <col min="8465" max="8465" width="12.6640625" style="112" customWidth="1"/>
    <col min="8466" max="8704" width="8.9140625" style="112"/>
    <col min="8705" max="8705" width="35.6640625" style="112" customWidth="1"/>
    <col min="8706" max="8706" width="18.08203125" style="112" customWidth="1"/>
    <col min="8707" max="8708" width="13.6640625" style="112" customWidth="1"/>
    <col min="8709" max="8715" width="11.6640625" style="112" customWidth="1"/>
    <col min="8716" max="8716" width="14.33203125" style="112" customWidth="1"/>
    <col min="8717" max="8717" width="12.6640625" style="112" customWidth="1"/>
    <col min="8718" max="8718" width="14.08203125" style="112" customWidth="1"/>
    <col min="8719" max="8719" width="12.6640625" style="112" customWidth="1"/>
    <col min="8720" max="8720" width="13" style="112" customWidth="1"/>
    <col min="8721" max="8721" width="12.6640625" style="112" customWidth="1"/>
    <col min="8722" max="8960" width="8.9140625" style="112"/>
    <col min="8961" max="8961" width="35.6640625" style="112" customWidth="1"/>
    <col min="8962" max="8962" width="18.08203125" style="112" customWidth="1"/>
    <col min="8963" max="8964" width="13.6640625" style="112" customWidth="1"/>
    <col min="8965" max="8971" width="11.6640625" style="112" customWidth="1"/>
    <col min="8972" max="8972" width="14.33203125" style="112" customWidth="1"/>
    <col min="8973" max="8973" width="12.6640625" style="112" customWidth="1"/>
    <col min="8974" max="8974" width="14.08203125" style="112" customWidth="1"/>
    <col min="8975" max="8975" width="12.6640625" style="112" customWidth="1"/>
    <col min="8976" max="8976" width="13" style="112" customWidth="1"/>
    <col min="8977" max="8977" width="12.6640625" style="112" customWidth="1"/>
    <col min="8978" max="9216" width="8.9140625" style="112"/>
    <col min="9217" max="9217" width="35.6640625" style="112" customWidth="1"/>
    <col min="9218" max="9218" width="18.08203125" style="112" customWidth="1"/>
    <col min="9219" max="9220" width="13.6640625" style="112" customWidth="1"/>
    <col min="9221" max="9227" width="11.6640625" style="112" customWidth="1"/>
    <col min="9228" max="9228" width="14.33203125" style="112" customWidth="1"/>
    <col min="9229" max="9229" width="12.6640625" style="112" customWidth="1"/>
    <col min="9230" max="9230" width="14.08203125" style="112" customWidth="1"/>
    <col min="9231" max="9231" width="12.6640625" style="112" customWidth="1"/>
    <col min="9232" max="9232" width="13" style="112" customWidth="1"/>
    <col min="9233" max="9233" width="12.6640625" style="112" customWidth="1"/>
    <col min="9234" max="9472" width="8.9140625" style="112"/>
    <col min="9473" max="9473" width="35.6640625" style="112" customWidth="1"/>
    <col min="9474" max="9474" width="18.08203125" style="112" customWidth="1"/>
    <col min="9475" max="9476" width="13.6640625" style="112" customWidth="1"/>
    <col min="9477" max="9483" width="11.6640625" style="112" customWidth="1"/>
    <col min="9484" max="9484" width="14.33203125" style="112" customWidth="1"/>
    <col min="9485" max="9485" width="12.6640625" style="112" customWidth="1"/>
    <col min="9486" max="9486" width="14.08203125" style="112" customWidth="1"/>
    <col min="9487" max="9487" width="12.6640625" style="112" customWidth="1"/>
    <col min="9488" max="9488" width="13" style="112" customWidth="1"/>
    <col min="9489" max="9489" width="12.6640625" style="112" customWidth="1"/>
    <col min="9490" max="9728" width="8.9140625" style="112"/>
    <col min="9729" max="9729" width="35.6640625" style="112" customWidth="1"/>
    <col min="9730" max="9730" width="18.08203125" style="112" customWidth="1"/>
    <col min="9731" max="9732" width="13.6640625" style="112" customWidth="1"/>
    <col min="9733" max="9739" width="11.6640625" style="112" customWidth="1"/>
    <col min="9740" max="9740" width="14.33203125" style="112" customWidth="1"/>
    <col min="9741" max="9741" width="12.6640625" style="112" customWidth="1"/>
    <col min="9742" max="9742" width="14.08203125" style="112" customWidth="1"/>
    <col min="9743" max="9743" width="12.6640625" style="112" customWidth="1"/>
    <col min="9744" max="9744" width="13" style="112" customWidth="1"/>
    <col min="9745" max="9745" width="12.6640625" style="112" customWidth="1"/>
    <col min="9746" max="9984" width="8.9140625" style="112"/>
    <col min="9985" max="9985" width="35.6640625" style="112" customWidth="1"/>
    <col min="9986" max="9986" width="18.08203125" style="112" customWidth="1"/>
    <col min="9987" max="9988" width="13.6640625" style="112" customWidth="1"/>
    <col min="9989" max="9995" width="11.6640625" style="112" customWidth="1"/>
    <col min="9996" max="9996" width="14.33203125" style="112" customWidth="1"/>
    <col min="9997" max="9997" width="12.6640625" style="112" customWidth="1"/>
    <col min="9998" max="9998" width="14.08203125" style="112" customWidth="1"/>
    <col min="9999" max="9999" width="12.6640625" style="112" customWidth="1"/>
    <col min="10000" max="10000" width="13" style="112" customWidth="1"/>
    <col min="10001" max="10001" width="12.6640625" style="112" customWidth="1"/>
    <col min="10002" max="10240" width="8.9140625" style="112"/>
    <col min="10241" max="10241" width="35.6640625" style="112" customWidth="1"/>
    <col min="10242" max="10242" width="18.08203125" style="112" customWidth="1"/>
    <col min="10243" max="10244" width="13.6640625" style="112" customWidth="1"/>
    <col min="10245" max="10251" width="11.6640625" style="112" customWidth="1"/>
    <col min="10252" max="10252" width="14.33203125" style="112" customWidth="1"/>
    <col min="10253" max="10253" width="12.6640625" style="112" customWidth="1"/>
    <col min="10254" max="10254" width="14.08203125" style="112" customWidth="1"/>
    <col min="10255" max="10255" width="12.6640625" style="112" customWidth="1"/>
    <col min="10256" max="10256" width="13" style="112" customWidth="1"/>
    <col min="10257" max="10257" width="12.6640625" style="112" customWidth="1"/>
    <col min="10258" max="10496" width="8.9140625" style="112"/>
    <col min="10497" max="10497" width="35.6640625" style="112" customWidth="1"/>
    <col min="10498" max="10498" width="18.08203125" style="112" customWidth="1"/>
    <col min="10499" max="10500" width="13.6640625" style="112" customWidth="1"/>
    <col min="10501" max="10507" width="11.6640625" style="112" customWidth="1"/>
    <col min="10508" max="10508" width="14.33203125" style="112" customWidth="1"/>
    <col min="10509" max="10509" width="12.6640625" style="112" customWidth="1"/>
    <col min="10510" max="10510" width="14.08203125" style="112" customWidth="1"/>
    <col min="10511" max="10511" width="12.6640625" style="112" customWidth="1"/>
    <col min="10512" max="10512" width="13" style="112" customWidth="1"/>
    <col min="10513" max="10513" width="12.6640625" style="112" customWidth="1"/>
    <col min="10514" max="10752" width="8.9140625" style="112"/>
    <col min="10753" max="10753" width="35.6640625" style="112" customWidth="1"/>
    <col min="10754" max="10754" width="18.08203125" style="112" customWidth="1"/>
    <col min="10755" max="10756" width="13.6640625" style="112" customWidth="1"/>
    <col min="10757" max="10763" width="11.6640625" style="112" customWidth="1"/>
    <col min="10764" max="10764" width="14.33203125" style="112" customWidth="1"/>
    <col min="10765" max="10765" width="12.6640625" style="112" customWidth="1"/>
    <col min="10766" max="10766" width="14.08203125" style="112" customWidth="1"/>
    <col min="10767" max="10767" width="12.6640625" style="112" customWidth="1"/>
    <col min="10768" max="10768" width="13" style="112" customWidth="1"/>
    <col min="10769" max="10769" width="12.6640625" style="112" customWidth="1"/>
    <col min="10770" max="11008" width="8.9140625" style="112"/>
    <col min="11009" max="11009" width="35.6640625" style="112" customWidth="1"/>
    <col min="11010" max="11010" width="18.08203125" style="112" customWidth="1"/>
    <col min="11011" max="11012" width="13.6640625" style="112" customWidth="1"/>
    <col min="11013" max="11019" width="11.6640625" style="112" customWidth="1"/>
    <col min="11020" max="11020" width="14.33203125" style="112" customWidth="1"/>
    <col min="11021" max="11021" width="12.6640625" style="112" customWidth="1"/>
    <col min="11022" max="11022" width="14.08203125" style="112" customWidth="1"/>
    <col min="11023" max="11023" width="12.6640625" style="112" customWidth="1"/>
    <col min="11024" max="11024" width="13" style="112" customWidth="1"/>
    <col min="11025" max="11025" width="12.6640625" style="112" customWidth="1"/>
    <col min="11026" max="11264" width="8.9140625" style="112"/>
    <col min="11265" max="11265" width="35.6640625" style="112" customWidth="1"/>
    <col min="11266" max="11266" width="18.08203125" style="112" customWidth="1"/>
    <col min="11267" max="11268" width="13.6640625" style="112" customWidth="1"/>
    <col min="11269" max="11275" width="11.6640625" style="112" customWidth="1"/>
    <col min="11276" max="11276" width="14.33203125" style="112" customWidth="1"/>
    <col min="11277" max="11277" width="12.6640625" style="112" customWidth="1"/>
    <col min="11278" max="11278" width="14.08203125" style="112" customWidth="1"/>
    <col min="11279" max="11279" width="12.6640625" style="112" customWidth="1"/>
    <col min="11280" max="11280" width="13" style="112" customWidth="1"/>
    <col min="11281" max="11281" width="12.6640625" style="112" customWidth="1"/>
    <col min="11282" max="11520" width="8.9140625" style="112"/>
    <col min="11521" max="11521" width="35.6640625" style="112" customWidth="1"/>
    <col min="11522" max="11522" width="18.08203125" style="112" customWidth="1"/>
    <col min="11523" max="11524" width="13.6640625" style="112" customWidth="1"/>
    <col min="11525" max="11531" width="11.6640625" style="112" customWidth="1"/>
    <col min="11532" max="11532" width="14.33203125" style="112" customWidth="1"/>
    <col min="11533" max="11533" width="12.6640625" style="112" customWidth="1"/>
    <col min="11534" max="11534" width="14.08203125" style="112" customWidth="1"/>
    <col min="11535" max="11535" width="12.6640625" style="112" customWidth="1"/>
    <col min="11536" max="11536" width="13" style="112" customWidth="1"/>
    <col min="11537" max="11537" width="12.6640625" style="112" customWidth="1"/>
    <col min="11538" max="11776" width="8.9140625" style="112"/>
    <col min="11777" max="11777" width="35.6640625" style="112" customWidth="1"/>
    <col min="11778" max="11778" width="18.08203125" style="112" customWidth="1"/>
    <col min="11779" max="11780" width="13.6640625" style="112" customWidth="1"/>
    <col min="11781" max="11787" width="11.6640625" style="112" customWidth="1"/>
    <col min="11788" max="11788" width="14.33203125" style="112" customWidth="1"/>
    <col min="11789" max="11789" width="12.6640625" style="112" customWidth="1"/>
    <col min="11790" max="11790" width="14.08203125" style="112" customWidth="1"/>
    <col min="11791" max="11791" width="12.6640625" style="112" customWidth="1"/>
    <col min="11792" max="11792" width="13" style="112" customWidth="1"/>
    <col min="11793" max="11793" width="12.6640625" style="112" customWidth="1"/>
    <col min="11794" max="12032" width="8.9140625" style="112"/>
    <col min="12033" max="12033" width="35.6640625" style="112" customWidth="1"/>
    <col min="12034" max="12034" width="18.08203125" style="112" customWidth="1"/>
    <col min="12035" max="12036" width="13.6640625" style="112" customWidth="1"/>
    <col min="12037" max="12043" width="11.6640625" style="112" customWidth="1"/>
    <col min="12044" max="12044" width="14.33203125" style="112" customWidth="1"/>
    <col min="12045" max="12045" width="12.6640625" style="112" customWidth="1"/>
    <col min="12046" max="12046" width="14.08203125" style="112" customWidth="1"/>
    <col min="12047" max="12047" width="12.6640625" style="112" customWidth="1"/>
    <col min="12048" max="12048" width="13" style="112" customWidth="1"/>
    <col min="12049" max="12049" width="12.6640625" style="112" customWidth="1"/>
    <col min="12050" max="12288" width="8.9140625" style="112"/>
    <col min="12289" max="12289" width="35.6640625" style="112" customWidth="1"/>
    <col min="12290" max="12290" width="18.08203125" style="112" customWidth="1"/>
    <col min="12291" max="12292" width="13.6640625" style="112" customWidth="1"/>
    <col min="12293" max="12299" width="11.6640625" style="112" customWidth="1"/>
    <col min="12300" max="12300" width="14.33203125" style="112" customWidth="1"/>
    <col min="12301" max="12301" width="12.6640625" style="112" customWidth="1"/>
    <col min="12302" max="12302" width="14.08203125" style="112" customWidth="1"/>
    <col min="12303" max="12303" width="12.6640625" style="112" customWidth="1"/>
    <col min="12304" max="12304" width="13" style="112" customWidth="1"/>
    <col min="12305" max="12305" width="12.6640625" style="112" customWidth="1"/>
    <col min="12306" max="12544" width="8.9140625" style="112"/>
    <col min="12545" max="12545" width="35.6640625" style="112" customWidth="1"/>
    <col min="12546" max="12546" width="18.08203125" style="112" customWidth="1"/>
    <col min="12547" max="12548" width="13.6640625" style="112" customWidth="1"/>
    <col min="12549" max="12555" width="11.6640625" style="112" customWidth="1"/>
    <col min="12556" max="12556" width="14.33203125" style="112" customWidth="1"/>
    <col min="12557" max="12557" width="12.6640625" style="112" customWidth="1"/>
    <col min="12558" max="12558" width="14.08203125" style="112" customWidth="1"/>
    <col min="12559" max="12559" width="12.6640625" style="112" customWidth="1"/>
    <col min="12560" max="12560" width="13" style="112" customWidth="1"/>
    <col min="12561" max="12561" width="12.6640625" style="112" customWidth="1"/>
    <col min="12562" max="12800" width="8.9140625" style="112"/>
    <col min="12801" max="12801" width="35.6640625" style="112" customWidth="1"/>
    <col min="12802" max="12802" width="18.08203125" style="112" customWidth="1"/>
    <col min="12803" max="12804" width="13.6640625" style="112" customWidth="1"/>
    <col min="12805" max="12811" width="11.6640625" style="112" customWidth="1"/>
    <col min="12812" max="12812" width="14.33203125" style="112" customWidth="1"/>
    <col min="12813" max="12813" width="12.6640625" style="112" customWidth="1"/>
    <col min="12814" max="12814" width="14.08203125" style="112" customWidth="1"/>
    <col min="12815" max="12815" width="12.6640625" style="112" customWidth="1"/>
    <col min="12816" max="12816" width="13" style="112" customWidth="1"/>
    <col min="12817" max="12817" width="12.6640625" style="112" customWidth="1"/>
    <col min="12818" max="13056" width="8.9140625" style="112"/>
    <col min="13057" max="13057" width="35.6640625" style="112" customWidth="1"/>
    <col min="13058" max="13058" width="18.08203125" style="112" customWidth="1"/>
    <col min="13059" max="13060" width="13.6640625" style="112" customWidth="1"/>
    <col min="13061" max="13067" width="11.6640625" style="112" customWidth="1"/>
    <col min="13068" max="13068" width="14.33203125" style="112" customWidth="1"/>
    <col min="13069" max="13069" width="12.6640625" style="112" customWidth="1"/>
    <col min="13070" max="13070" width="14.08203125" style="112" customWidth="1"/>
    <col min="13071" max="13071" width="12.6640625" style="112" customWidth="1"/>
    <col min="13072" max="13072" width="13" style="112" customWidth="1"/>
    <col min="13073" max="13073" width="12.6640625" style="112" customWidth="1"/>
    <col min="13074" max="13312" width="8.9140625" style="112"/>
    <col min="13313" max="13313" width="35.6640625" style="112" customWidth="1"/>
    <col min="13314" max="13314" width="18.08203125" style="112" customWidth="1"/>
    <col min="13315" max="13316" width="13.6640625" style="112" customWidth="1"/>
    <col min="13317" max="13323" width="11.6640625" style="112" customWidth="1"/>
    <col min="13324" max="13324" width="14.33203125" style="112" customWidth="1"/>
    <col min="13325" max="13325" width="12.6640625" style="112" customWidth="1"/>
    <col min="13326" max="13326" width="14.08203125" style="112" customWidth="1"/>
    <col min="13327" max="13327" width="12.6640625" style="112" customWidth="1"/>
    <col min="13328" max="13328" width="13" style="112" customWidth="1"/>
    <col min="13329" max="13329" width="12.6640625" style="112" customWidth="1"/>
    <col min="13330" max="13568" width="8.9140625" style="112"/>
    <col min="13569" max="13569" width="35.6640625" style="112" customWidth="1"/>
    <col min="13570" max="13570" width="18.08203125" style="112" customWidth="1"/>
    <col min="13571" max="13572" width="13.6640625" style="112" customWidth="1"/>
    <col min="13573" max="13579" width="11.6640625" style="112" customWidth="1"/>
    <col min="13580" max="13580" width="14.33203125" style="112" customWidth="1"/>
    <col min="13581" max="13581" width="12.6640625" style="112" customWidth="1"/>
    <col min="13582" max="13582" width="14.08203125" style="112" customWidth="1"/>
    <col min="13583" max="13583" width="12.6640625" style="112" customWidth="1"/>
    <col min="13584" max="13584" width="13" style="112" customWidth="1"/>
    <col min="13585" max="13585" width="12.6640625" style="112" customWidth="1"/>
    <col min="13586" max="13824" width="8.9140625" style="112"/>
    <col min="13825" max="13825" width="35.6640625" style="112" customWidth="1"/>
    <col min="13826" max="13826" width="18.08203125" style="112" customWidth="1"/>
    <col min="13827" max="13828" width="13.6640625" style="112" customWidth="1"/>
    <col min="13829" max="13835" width="11.6640625" style="112" customWidth="1"/>
    <col min="13836" max="13836" width="14.33203125" style="112" customWidth="1"/>
    <col min="13837" max="13837" width="12.6640625" style="112" customWidth="1"/>
    <col min="13838" max="13838" width="14.08203125" style="112" customWidth="1"/>
    <col min="13839" max="13839" width="12.6640625" style="112" customWidth="1"/>
    <col min="13840" max="13840" width="13" style="112" customWidth="1"/>
    <col min="13841" max="13841" width="12.6640625" style="112" customWidth="1"/>
    <col min="13842" max="14080" width="8.9140625" style="112"/>
    <col min="14081" max="14081" width="35.6640625" style="112" customWidth="1"/>
    <col min="14082" max="14082" width="18.08203125" style="112" customWidth="1"/>
    <col min="14083" max="14084" width="13.6640625" style="112" customWidth="1"/>
    <col min="14085" max="14091" width="11.6640625" style="112" customWidth="1"/>
    <col min="14092" max="14092" width="14.33203125" style="112" customWidth="1"/>
    <col min="14093" max="14093" width="12.6640625" style="112" customWidth="1"/>
    <col min="14094" max="14094" width="14.08203125" style="112" customWidth="1"/>
    <col min="14095" max="14095" width="12.6640625" style="112" customWidth="1"/>
    <col min="14096" max="14096" width="13" style="112" customWidth="1"/>
    <col min="14097" max="14097" width="12.6640625" style="112" customWidth="1"/>
    <col min="14098" max="14336" width="8.9140625" style="112"/>
    <col min="14337" max="14337" width="35.6640625" style="112" customWidth="1"/>
    <col min="14338" max="14338" width="18.08203125" style="112" customWidth="1"/>
    <col min="14339" max="14340" width="13.6640625" style="112" customWidth="1"/>
    <col min="14341" max="14347" width="11.6640625" style="112" customWidth="1"/>
    <col min="14348" max="14348" width="14.33203125" style="112" customWidth="1"/>
    <col min="14349" max="14349" width="12.6640625" style="112" customWidth="1"/>
    <col min="14350" max="14350" width="14.08203125" style="112" customWidth="1"/>
    <col min="14351" max="14351" width="12.6640625" style="112" customWidth="1"/>
    <col min="14352" max="14352" width="13" style="112" customWidth="1"/>
    <col min="14353" max="14353" width="12.6640625" style="112" customWidth="1"/>
    <col min="14354" max="14592" width="8.9140625" style="112"/>
    <col min="14593" max="14593" width="35.6640625" style="112" customWidth="1"/>
    <col min="14594" max="14594" width="18.08203125" style="112" customWidth="1"/>
    <col min="14595" max="14596" width="13.6640625" style="112" customWidth="1"/>
    <col min="14597" max="14603" width="11.6640625" style="112" customWidth="1"/>
    <col min="14604" max="14604" width="14.33203125" style="112" customWidth="1"/>
    <col min="14605" max="14605" width="12.6640625" style="112" customWidth="1"/>
    <col min="14606" max="14606" width="14.08203125" style="112" customWidth="1"/>
    <col min="14607" max="14607" width="12.6640625" style="112" customWidth="1"/>
    <col min="14608" max="14608" width="13" style="112" customWidth="1"/>
    <col min="14609" max="14609" width="12.6640625" style="112" customWidth="1"/>
    <col min="14610" max="14848" width="8.9140625" style="112"/>
    <col min="14849" max="14849" width="35.6640625" style="112" customWidth="1"/>
    <col min="14850" max="14850" width="18.08203125" style="112" customWidth="1"/>
    <col min="14851" max="14852" width="13.6640625" style="112" customWidth="1"/>
    <col min="14853" max="14859" width="11.6640625" style="112" customWidth="1"/>
    <col min="14860" max="14860" width="14.33203125" style="112" customWidth="1"/>
    <col min="14861" max="14861" width="12.6640625" style="112" customWidth="1"/>
    <col min="14862" max="14862" width="14.08203125" style="112" customWidth="1"/>
    <col min="14863" max="14863" width="12.6640625" style="112" customWidth="1"/>
    <col min="14864" max="14864" width="13" style="112" customWidth="1"/>
    <col min="14865" max="14865" width="12.6640625" style="112" customWidth="1"/>
    <col min="14866" max="15104" width="8.9140625" style="112"/>
    <col min="15105" max="15105" width="35.6640625" style="112" customWidth="1"/>
    <col min="15106" max="15106" width="18.08203125" style="112" customWidth="1"/>
    <col min="15107" max="15108" width="13.6640625" style="112" customWidth="1"/>
    <col min="15109" max="15115" width="11.6640625" style="112" customWidth="1"/>
    <col min="15116" max="15116" width="14.33203125" style="112" customWidth="1"/>
    <col min="15117" max="15117" width="12.6640625" style="112" customWidth="1"/>
    <col min="15118" max="15118" width="14.08203125" style="112" customWidth="1"/>
    <col min="15119" max="15119" width="12.6640625" style="112" customWidth="1"/>
    <col min="15120" max="15120" width="13" style="112" customWidth="1"/>
    <col min="15121" max="15121" width="12.6640625" style="112" customWidth="1"/>
    <col min="15122" max="15360" width="8.9140625" style="112"/>
    <col min="15361" max="15361" width="35.6640625" style="112" customWidth="1"/>
    <col min="15362" max="15362" width="18.08203125" style="112" customWidth="1"/>
    <col min="15363" max="15364" width="13.6640625" style="112" customWidth="1"/>
    <col min="15365" max="15371" width="11.6640625" style="112" customWidth="1"/>
    <col min="15372" max="15372" width="14.33203125" style="112" customWidth="1"/>
    <col min="15373" max="15373" width="12.6640625" style="112" customWidth="1"/>
    <col min="15374" max="15374" width="14.08203125" style="112" customWidth="1"/>
    <col min="15375" max="15375" width="12.6640625" style="112" customWidth="1"/>
    <col min="15376" max="15376" width="13" style="112" customWidth="1"/>
    <col min="15377" max="15377" width="12.6640625" style="112" customWidth="1"/>
    <col min="15378" max="15616" width="8.9140625" style="112"/>
    <col min="15617" max="15617" width="35.6640625" style="112" customWidth="1"/>
    <col min="15618" max="15618" width="18.08203125" style="112" customWidth="1"/>
    <col min="15619" max="15620" width="13.6640625" style="112" customWidth="1"/>
    <col min="15621" max="15627" width="11.6640625" style="112" customWidth="1"/>
    <col min="15628" max="15628" width="14.33203125" style="112" customWidth="1"/>
    <col min="15629" max="15629" width="12.6640625" style="112" customWidth="1"/>
    <col min="15630" max="15630" width="14.08203125" style="112" customWidth="1"/>
    <col min="15631" max="15631" width="12.6640625" style="112" customWidth="1"/>
    <col min="15632" max="15632" width="13" style="112" customWidth="1"/>
    <col min="15633" max="15633" width="12.6640625" style="112" customWidth="1"/>
    <col min="15634" max="15872" width="8.9140625" style="112"/>
    <col min="15873" max="15873" width="35.6640625" style="112" customWidth="1"/>
    <col min="15874" max="15874" width="18.08203125" style="112" customWidth="1"/>
    <col min="15875" max="15876" width="13.6640625" style="112" customWidth="1"/>
    <col min="15877" max="15883" width="11.6640625" style="112" customWidth="1"/>
    <col min="15884" max="15884" width="14.33203125" style="112" customWidth="1"/>
    <col min="15885" max="15885" width="12.6640625" style="112" customWidth="1"/>
    <col min="15886" max="15886" width="14.08203125" style="112" customWidth="1"/>
    <col min="15887" max="15887" width="12.6640625" style="112" customWidth="1"/>
    <col min="15888" max="15888" width="13" style="112" customWidth="1"/>
    <col min="15889" max="15889" width="12.6640625" style="112" customWidth="1"/>
    <col min="15890" max="16128" width="8.9140625" style="112"/>
    <col min="16129" max="16129" width="35.6640625" style="112" customWidth="1"/>
    <col min="16130" max="16130" width="18.08203125" style="112" customWidth="1"/>
    <col min="16131" max="16132" width="13.6640625" style="112" customWidth="1"/>
    <col min="16133" max="16139" width="11.6640625" style="112" customWidth="1"/>
    <col min="16140" max="16140" width="14.33203125" style="112" customWidth="1"/>
    <col min="16141" max="16141" width="12.6640625" style="112" customWidth="1"/>
    <col min="16142" max="16142" width="14.08203125" style="112" customWidth="1"/>
    <col min="16143" max="16143" width="12.6640625" style="112" customWidth="1"/>
    <col min="16144" max="16144" width="13" style="112" customWidth="1"/>
    <col min="16145" max="16145" width="12.6640625" style="112" customWidth="1"/>
    <col min="16146" max="16384" width="8.9140625" style="112"/>
  </cols>
  <sheetData>
    <row r="1" spans="1:17" s="7" customFormat="1" ht="17.5" customHeight="1" x14ac:dyDescent="0.3">
      <c r="A1" s="628" t="s">
        <v>403</v>
      </c>
      <c r="B1" s="628"/>
      <c r="C1" s="628"/>
      <c r="D1" s="628"/>
      <c r="E1" s="628"/>
      <c r="F1" s="628"/>
      <c r="G1" s="628"/>
      <c r="H1" s="628"/>
      <c r="I1" s="628"/>
      <c r="J1" s="628"/>
      <c r="K1" s="628"/>
      <c r="L1" s="628"/>
      <c r="M1" s="628"/>
      <c r="N1" s="628"/>
      <c r="O1" s="628"/>
      <c r="P1" s="628"/>
    </row>
    <row r="2" spans="1:17" s="7" customFormat="1" ht="15.65" customHeight="1" x14ac:dyDescent="0.3">
      <c r="A2" s="628" t="s">
        <v>393</v>
      </c>
      <c r="B2" s="628"/>
      <c r="C2" s="628"/>
      <c r="D2" s="628"/>
      <c r="E2" s="628"/>
      <c r="F2" s="628"/>
      <c r="G2" s="628"/>
      <c r="H2" s="628"/>
      <c r="I2" s="628"/>
      <c r="J2" s="628"/>
      <c r="K2" s="628"/>
      <c r="L2" s="628"/>
      <c r="M2" s="628"/>
      <c r="N2" s="628"/>
      <c r="O2" s="628"/>
      <c r="P2" s="628"/>
    </row>
    <row r="3" spans="1:17" ht="16" thickBot="1" x14ac:dyDescent="0.4">
      <c r="A3" s="114"/>
      <c r="B3" s="114"/>
      <c r="D3" s="114" t="s">
        <v>224</v>
      </c>
      <c r="J3" s="115"/>
    </row>
    <row r="4" spans="1:17" ht="16" thickBot="1" x14ac:dyDescent="0.4">
      <c r="D4" s="112" t="s">
        <v>225</v>
      </c>
      <c r="F4" s="362">
        <v>0.02</v>
      </c>
      <c r="I4" s="112" t="s">
        <v>236</v>
      </c>
      <c r="J4" s="502">
        <f>'OP Budget (C)'!F12</f>
        <v>7.0000000000000007E-2</v>
      </c>
    </row>
    <row r="5" spans="1:17" ht="16" thickBot="1" x14ac:dyDescent="0.4">
      <c r="A5" s="112" t="s">
        <v>0</v>
      </c>
      <c r="D5" s="112" t="s">
        <v>328</v>
      </c>
      <c r="F5" s="362">
        <v>0.03</v>
      </c>
      <c r="H5" s="632" t="s">
        <v>370</v>
      </c>
      <c r="I5" s="632"/>
      <c r="J5" s="503">
        <f>'OP Budget (C)'!F14</f>
        <v>0.05</v>
      </c>
    </row>
    <row r="6" spans="1:17" ht="16" thickBot="1" x14ac:dyDescent="0.4">
      <c r="A6" s="365">
        <f>'Sources of Funds (A-1)'!B4</f>
        <v>0</v>
      </c>
      <c r="B6" s="366"/>
      <c r="D6" s="116" t="s">
        <v>226</v>
      </c>
      <c r="F6" s="362">
        <v>0.03</v>
      </c>
      <c r="K6" s="117" t="s">
        <v>1</v>
      </c>
      <c r="L6" s="364">
        <f>'Sources of Funds (A-1)'!I4</f>
        <v>0</v>
      </c>
    </row>
    <row r="7" spans="1:17" x14ac:dyDescent="0.35">
      <c r="A7" s="113"/>
      <c r="B7" s="113"/>
      <c r="C7" s="113"/>
      <c r="D7" s="113"/>
      <c r="E7" s="113"/>
      <c r="F7" s="363"/>
      <c r="G7" s="113"/>
      <c r="H7" s="113"/>
      <c r="I7" s="113"/>
      <c r="J7" s="113"/>
      <c r="K7" s="113"/>
      <c r="L7" s="363"/>
      <c r="M7" s="113"/>
      <c r="N7" s="113"/>
      <c r="O7" s="113"/>
      <c r="P7" s="113"/>
    </row>
    <row r="8" spans="1:17" x14ac:dyDescent="0.35">
      <c r="A8" s="631" t="s">
        <v>234</v>
      </c>
      <c r="B8" s="118">
        <v>1</v>
      </c>
      <c r="C8" s="55">
        <f t="shared" ref="C8:P8" si="0">B8+1</f>
        <v>2</v>
      </c>
      <c r="D8" s="55">
        <f t="shared" si="0"/>
        <v>3</v>
      </c>
      <c r="E8" s="55">
        <f t="shared" si="0"/>
        <v>4</v>
      </c>
      <c r="F8" s="55">
        <f t="shared" si="0"/>
        <v>5</v>
      </c>
      <c r="G8" s="55">
        <f t="shared" si="0"/>
        <v>6</v>
      </c>
      <c r="H8" s="55">
        <f t="shared" si="0"/>
        <v>7</v>
      </c>
      <c r="I8" s="55">
        <f t="shared" si="0"/>
        <v>8</v>
      </c>
      <c r="J8" s="55">
        <f t="shared" si="0"/>
        <v>9</v>
      </c>
      <c r="K8" s="55">
        <f t="shared" si="0"/>
        <v>10</v>
      </c>
      <c r="L8" s="55">
        <f t="shared" si="0"/>
        <v>11</v>
      </c>
      <c r="M8" s="55">
        <f t="shared" si="0"/>
        <v>12</v>
      </c>
      <c r="N8" s="55">
        <f t="shared" si="0"/>
        <v>13</v>
      </c>
      <c r="O8" s="55">
        <f t="shared" si="0"/>
        <v>14</v>
      </c>
      <c r="P8" s="55">
        <f t="shared" si="0"/>
        <v>15</v>
      </c>
    </row>
    <row r="9" spans="1:17" x14ac:dyDescent="0.35">
      <c r="A9" s="631"/>
      <c r="C9" s="51"/>
      <c r="D9" s="51"/>
      <c r="E9" s="51"/>
      <c r="F9" s="51"/>
      <c r="G9" s="51"/>
      <c r="H9" s="51"/>
      <c r="I9" s="51"/>
      <c r="J9" s="51"/>
      <c r="K9" s="51"/>
      <c r="L9" s="51"/>
      <c r="M9" s="51"/>
      <c r="N9" s="51"/>
      <c r="O9" s="51"/>
      <c r="P9" s="51"/>
    </row>
    <row r="10" spans="1:17" x14ac:dyDescent="0.35">
      <c r="A10" s="367"/>
      <c r="C10" s="51"/>
      <c r="D10" s="51"/>
      <c r="E10" s="51"/>
      <c r="F10" s="51"/>
      <c r="G10" s="51"/>
      <c r="H10" s="51"/>
      <c r="I10" s="51"/>
      <c r="J10" s="51"/>
      <c r="K10" s="51"/>
      <c r="L10" s="51"/>
      <c r="M10" s="51"/>
      <c r="N10" s="51"/>
      <c r="O10" s="51"/>
      <c r="P10" s="51"/>
    </row>
    <row r="11" spans="1:17" x14ac:dyDescent="0.35">
      <c r="A11" s="50" t="s">
        <v>227</v>
      </c>
      <c r="C11" s="51"/>
      <c r="D11" s="51"/>
      <c r="E11" s="51"/>
      <c r="F11" s="51"/>
      <c r="G11" s="51"/>
      <c r="H11" s="51"/>
      <c r="I11" s="51"/>
      <c r="J11" s="51"/>
      <c r="K11" s="51"/>
      <c r="L11" s="51"/>
      <c r="M11" s="51"/>
      <c r="N11" s="51"/>
      <c r="O11" s="51"/>
      <c r="P11" s="51"/>
      <c r="Q11" s="118"/>
    </row>
    <row r="12" spans="1:17" x14ac:dyDescent="0.35">
      <c r="A12" s="51" t="s">
        <v>298</v>
      </c>
      <c r="B12" s="339">
        <f>'OP Budget (C)'!G11</f>
        <v>0</v>
      </c>
      <c r="C12" s="55">
        <f>B12*(1+$F$4)</f>
        <v>0</v>
      </c>
      <c r="D12" s="55">
        <f t="shared" ref="D12:P12" si="1">C12*(1+$F$4)</f>
        <v>0</v>
      </c>
      <c r="E12" s="55">
        <f t="shared" si="1"/>
        <v>0</v>
      </c>
      <c r="F12" s="55">
        <f t="shared" si="1"/>
        <v>0</v>
      </c>
      <c r="G12" s="55">
        <f t="shared" si="1"/>
        <v>0</v>
      </c>
      <c r="H12" s="55">
        <f t="shared" si="1"/>
        <v>0</v>
      </c>
      <c r="I12" s="55">
        <f t="shared" si="1"/>
        <v>0</v>
      </c>
      <c r="J12" s="55">
        <f t="shared" si="1"/>
        <v>0</v>
      </c>
      <c r="K12" s="55">
        <f t="shared" si="1"/>
        <v>0</v>
      </c>
      <c r="L12" s="55">
        <f t="shared" si="1"/>
        <v>0</v>
      </c>
      <c r="M12" s="55">
        <f t="shared" si="1"/>
        <v>0</v>
      </c>
      <c r="N12" s="55">
        <f t="shared" si="1"/>
        <v>0</v>
      </c>
      <c r="O12" s="55">
        <f t="shared" si="1"/>
        <v>0</v>
      </c>
      <c r="P12" s="55">
        <f t="shared" si="1"/>
        <v>0</v>
      </c>
      <c r="Q12" s="118"/>
    </row>
    <row r="13" spans="1:17" x14ac:dyDescent="0.35">
      <c r="A13" s="51" t="s">
        <v>235</v>
      </c>
      <c r="B13" s="339">
        <f>'OP Budget (C)'!G12</f>
        <v>0</v>
      </c>
      <c r="C13" s="55">
        <f t="shared" ref="C13:P13" si="2">-(C12)*$J$4</f>
        <v>0</v>
      </c>
      <c r="D13" s="55">
        <f t="shared" si="2"/>
        <v>0</v>
      </c>
      <c r="E13" s="55">
        <f t="shared" si="2"/>
        <v>0</v>
      </c>
      <c r="F13" s="55">
        <f t="shared" si="2"/>
        <v>0</v>
      </c>
      <c r="G13" s="55">
        <f t="shared" si="2"/>
        <v>0</v>
      </c>
      <c r="H13" s="55">
        <f t="shared" si="2"/>
        <v>0</v>
      </c>
      <c r="I13" s="55">
        <f t="shared" si="2"/>
        <v>0</v>
      </c>
      <c r="J13" s="55">
        <f t="shared" si="2"/>
        <v>0</v>
      </c>
      <c r="K13" s="55">
        <f t="shared" si="2"/>
        <v>0</v>
      </c>
      <c r="L13" s="55">
        <f t="shared" si="2"/>
        <v>0</v>
      </c>
      <c r="M13" s="55">
        <f t="shared" si="2"/>
        <v>0</v>
      </c>
      <c r="N13" s="55">
        <f t="shared" si="2"/>
        <v>0</v>
      </c>
      <c r="O13" s="55">
        <f t="shared" si="2"/>
        <v>0</v>
      </c>
      <c r="P13" s="55">
        <f t="shared" si="2"/>
        <v>0</v>
      </c>
      <c r="Q13" s="118"/>
    </row>
    <row r="14" spans="1:17" x14ac:dyDescent="0.35">
      <c r="A14" s="51" t="s">
        <v>283</v>
      </c>
      <c r="B14" s="339">
        <f>'OP Budget (C)'!G13</f>
        <v>0</v>
      </c>
      <c r="C14" s="55">
        <f>B14*(1+$F$4)</f>
        <v>0</v>
      </c>
      <c r="D14" s="55">
        <f t="shared" ref="D14:P14" si="3">C14*(1+$F$4)</f>
        <v>0</v>
      </c>
      <c r="E14" s="55">
        <f t="shared" si="3"/>
        <v>0</v>
      </c>
      <c r="F14" s="55">
        <f t="shared" si="3"/>
        <v>0</v>
      </c>
      <c r="G14" s="55">
        <f t="shared" si="3"/>
        <v>0</v>
      </c>
      <c r="H14" s="55">
        <f t="shared" si="3"/>
        <v>0</v>
      </c>
      <c r="I14" s="55">
        <f t="shared" si="3"/>
        <v>0</v>
      </c>
      <c r="J14" s="55">
        <f t="shared" si="3"/>
        <v>0</v>
      </c>
      <c r="K14" s="55">
        <f t="shared" si="3"/>
        <v>0</v>
      </c>
      <c r="L14" s="55">
        <f t="shared" si="3"/>
        <v>0</v>
      </c>
      <c r="M14" s="55">
        <f t="shared" si="3"/>
        <v>0</v>
      </c>
      <c r="N14" s="55">
        <f t="shared" si="3"/>
        <v>0</v>
      </c>
      <c r="O14" s="55">
        <f t="shared" si="3"/>
        <v>0</v>
      </c>
      <c r="P14" s="55">
        <f t="shared" si="3"/>
        <v>0</v>
      </c>
      <c r="Q14" s="118"/>
    </row>
    <row r="15" spans="1:17" x14ac:dyDescent="0.35">
      <c r="A15" s="51" t="s">
        <v>286</v>
      </c>
      <c r="B15" s="339">
        <f>-B14*J5</f>
        <v>0</v>
      </c>
      <c r="C15" s="55">
        <f>C14*$J$5</f>
        <v>0</v>
      </c>
      <c r="D15" s="55">
        <f t="shared" ref="D15:P15" si="4">D14*$J$5</f>
        <v>0</v>
      </c>
      <c r="E15" s="55">
        <f t="shared" si="4"/>
        <v>0</v>
      </c>
      <c r="F15" s="55">
        <f t="shared" si="4"/>
        <v>0</v>
      </c>
      <c r="G15" s="55">
        <f t="shared" si="4"/>
        <v>0</v>
      </c>
      <c r="H15" s="55">
        <f t="shared" si="4"/>
        <v>0</v>
      </c>
      <c r="I15" s="55">
        <f t="shared" si="4"/>
        <v>0</v>
      </c>
      <c r="J15" s="55">
        <f t="shared" si="4"/>
        <v>0</v>
      </c>
      <c r="K15" s="55">
        <f t="shared" si="4"/>
        <v>0</v>
      </c>
      <c r="L15" s="55">
        <f t="shared" si="4"/>
        <v>0</v>
      </c>
      <c r="M15" s="55">
        <f t="shared" si="4"/>
        <v>0</v>
      </c>
      <c r="N15" s="55">
        <f t="shared" si="4"/>
        <v>0</v>
      </c>
      <c r="O15" s="55">
        <f t="shared" si="4"/>
        <v>0</v>
      </c>
      <c r="P15" s="55">
        <f t="shared" si="4"/>
        <v>0</v>
      </c>
      <c r="Q15" s="118"/>
    </row>
    <row r="16" spans="1:17" x14ac:dyDescent="0.35">
      <c r="A16" s="52" t="s">
        <v>330</v>
      </c>
      <c r="B16" s="340">
        <f>SUM(B12:B15)</f>
        <v>0</v>
      </c>
      <c r="C16" s="56">
        <f>+SUM(C12:C15)</f>
        <v>0</v>
      </c>
      <c r="D16" s="56">
        <f t="shared" ref="D16:P16" si="5">+SUM(D12:D15)</f>
        <v>0</v>
      </c>
      <c r="E16" s="56">
        <f t="shared" si="5"/>
        <v>0</v>
      </c>
      <c r="F16" s="56">
        <f t="shared" si="5"/>
        <v>0</v>
      </c>
      <c r="G16" s="56">
        <f t="shared" si="5"/>
        <v>0</v>
      </c>
      <c r="H16" s="56">
        <f t="shared" si="5"/>
        <v>0</v>
      </c>
      <c r="I16" s="56">
        <f t="shared" si="5"/>
        <v>0</v>
      </c>
      <c r="J16" s="56">
        <f t="shared" si="5"/>
        <v>0</v>
      </c>
      <c r="K16" s="56">
        <f t="shared" si="5"/>
        <v>0</v>
      </c>
      <c r="L16" s="56">
        <f t="shared" si="5"/>
        <v>0</v>
      </c>
      <c r="M16" s="56">
        <f t="shared" si="5"/>
        <v>0</v>
      </c>
      <c r="N16" s="56">
        <f>+SUM(N12:N15)</f>
        <v>0</v>
      </c>
      <c r="O16" s="56">
        <f t="shared" si="5"/>
        <v>0</v>
      </c>
      <c r="P16" s="56">
        <f t="shared" si="5"/>
        <v>0</v>
      </c>
      <c r="Q16" s="118"/>
    </row>
    <row r="17" spans="1:17" x14ac:dyDescent="0.35">
      <c r="A17" s="51"/>
      <c r="C17" s="51"/>
      <c r="D17" s="51"/>
      <c r="E17" s="51"/>
      <c r="F17" s="51"/>
      <c r="G17" s="51"/>
      <c r="H17" s="51"/>
      <c r="I17" s="51"/>
      <c r="J17" s="51"/>
      <c r="K17" s="51"/>
      <c r="L17" s="51"/>
      <c r="M17" s="51"/>
      <c r="N17" s="51"/>
      <c r="O17" s="51"/>
      <c r="P17" s="51"/>
      <c r="Q17" s="118"/>
    </row>
    <row r="18" spans="1:17" x14ac:dyDescent="0.35">
      <c r="A18" s="50" t="s">
        <v>228</v>
      </c>
      <c r="C18" s="51"/>
      <c r="D18" s="51"/>
      <c r="E18" s="51"/>
      <c r="F18" s="51"/>
      <c r="G18" s="51"/>
      <c r="H18" s="51"/>
      <c r="I18" s="51"/>
      <c r="J18" s="51"/>
      <c r="K18" s="51"/>
      <c r="L18" s="51"/>
      <c r="M18" s="51"/>
      <c r="N18" s="51"/>
      <c r="O18" s="51"/>
      <c r="P18" s="51"/>
    </row>
    <row r="19" spans="1:17" x14ac:dyDescent="0.35">
      <c r="A19" s="51" t="s">
        <v>295</v>
      </c>
      <c r="B19" s="339">
        <f>'OP Budget (C)'!G64-'OP Budget (C)'!G61-'OP Budget (C)'!G20-'OP Budget (C)'!G21</f>
        <v>0</v>
      </c>
      <c r="C19" s="55">
        <f>B19*(1+$F$5)</f>
        <v>0</v>
      </c>
      <c r="D19" s="55">
        <f t="shared" ref="D19:P19" si="6">C19*(1+$F$5)</f>
        <v>0</v>
      </c>
      <c r="E19" s="55">
        <f t="shared" si="6"/>
        <v>0</v>
      </c>
      <c r="F19" s="55">
        <f t="shared" si="6"/>
        <v>0</v>
      </c>
      <c r="G19" s="55">
        <f t="shared" si="6"/>
        <v>0</v>
      </c>
      <c r="H19" s="55">
        <f t="shared" si="6"/>
        <v>0</v>
      </c>
      <c r="I19" s="55">
        <f t="shared" si="6"/>
        <v>0</v>
      </c>
      <c r="J19" s="55">
        <f t="shared" si="6"/>
        <v>0</v>
      </c>
      <c r="K19" s="55">
        <f t="shared" si="6"/>
        <v>0</v>
      </c>
      <c r="L19" s="55">
        <f t="shared" si="6"/>
        <v>0</v>
      </c>
      <c r="M19" s="55">
        <f t="shared" si="6"/>
        <v>0</v>
      </c>
      <c r="N19" s="55">
        <f t="shared" si="6"/>
        <v>0</v>
      </c>
      <c r="O19" s="55">
        <f t="shared" si="6"/>
        <v>0</v>
      </c>
      <c r="P19" s="55">
        <f t="shared" si="6"/>
        <v>0</v>
      </c>
    </row>
    <row r="20" spans="1:17" x14ac:dyDescent="0.35">
      <c r="A20" s="51" t="s">
        <v>331</v>
      </c>
      <c r="B20" s="339">
        <f>'OP Budget (C)'!G20+'OP Budget (C)'!G21</f>
        <v>0</v>
      </c>
      <c r="C20" s="55">
        <f>B20*(1+$F$4)</f>
        <v>0</v>
      </c>
      <c r="D20" s="55">
        <f t="shared" ref="D20:P20" si="7">C20*(1+$F$4)</f>
        <v>0</v>
      </c>
      <c r="E20" s="55">
        <f t="shared" si="7"/>
        <v>0</v>
      </c>
      <c r="F20" s="55">
        <f t="shared" si="7"/>
        <v>0</v>
      </c>
      <c r="G20" s="55">
        <f t="shared" si="7"/>
        <v>0</v>
      </c>
      <c r="H20" s="55">
        <f t="shared" si="7"/>
        <v>0</v>
      </c>
      <c r="I20" s="55">
        <f t="shared" si="7"/>
        <v>0</v>
      </c>
      <c r="J20" s="55">
        <f t="shared" si="7"/>
        <v>0</v>
      </c>
      <c r="K20" s="55">
        <f t="shared" si="7"/>
        <v>0</v>
      </c>
      <c r="L20" s="55">
        <f t="shared" si="7"/>
        <v>0</v>
      </c>
      <c r="M20" s="55">
        <f t="shared" si="7"/>
        <v>0</v>
      </c>
      <c r="N20" s="55">
        <f t="shared" si="7"/>
        <v>0</v>
      </c>
      <c r="O20" s="55">
        <f t="shared" si="7"/>
        <v>0</v>
      </c>
      <c r="P20" s="55">
        <f t="shared" si="7"/>
        <v>0</v>
      </c>
    </row>
    <row r="21" spans="1:17" x14ac:dyDescent="0.35">
      <c r="A21" s="51" t="s">
        <v>299</v>
      </c>
      <c r="B21" s="339">
        <f>'OP Budget (C)'!G61</f>
        <v>0</v>
      </c>
      <c r="C21" s="55">
        <f>B21*(1+$F$6)</f>
        <v>0</v>
      </c>
      <c r="D21" s="55">
        <f t="shared" ref="D21:O21" si="8">C21*(1+$F$6)</f>
        <v>0</v>
      </c>
      <c r="E21" s="55">
        <f t="shared" si="8"/>
        <v>0</v>
      </c>
      <c r="F21" s="55">
        <f t="shared" si="8"/>
        <v>0</v>
      </c>
      <c r="G21" s="55">
        <f t="shared" si="8"/>
        <v>0</v>
      </c>
      <c r="H21" s="55">
        <f t="shared" si="8"/>
        <v>0</v>
      </c>
      <c r="I21" s="55">
        <f t="shared" si="8"/>
        <v>0</v>
      </c>
      <c r="J21" s="55">
        <f t="shared" si="8"/>
        <v>0</v>
      </c>
      <c r="K21" s="55">
        <f t="shared" si="8"/>
        <v>0</v>
      </c>
      <c r="L21" s="55">
        <f t="shared" si="8"/>
        <v>0</v>
      </c>
      <c r="M21" s="55">
        <f t="shared" si="8"/>
        <v>0</v>
      </c>
      <c r="N21" s="55">
        <f t="shared" si="8"/>
        <v>0</v>
      </c>
      <c r="O21" s="55">
        <f t="shared" si="8"/>
        <v>0</v>
      </c>
      <c r="P21" s="55">
        <f>O21*(1+$F$6)</f>
        <v>0</v>
      </c>
      <c r="Q21" s="118"/>
    </row>
    <row r="22" spans="1:17" x14ac:dyDescent="0.35">
      <c r="A22" s="51" t="s">
        <v>239</v>
      </c>
      <c r="B22" s="339">
        <f>SUM(B19:B21)</f>
        <v>0</v>
      </c>
      <c r="C22" s="55">
        <f t="shared" ref="C22:P22" si="9">SUM(C19:C21)</f>
        <v>0</v>
      </c>
      <c r="D22" s="55">
        <f t="shared" si="9"/>
        <v>0</v>
      </c>
      <c r="E22" s="55">
        <f t="shared" si="9"/>
        <v>0</v>
      </c>
      <c r="F22" s="55">
        <f t="shared" si="9"/>
        <v>0</v>
      </c>
      <c r="G22" s="55">
        <f t="shared" si="9"/>
        <v>0</v>
      </c>
      <c r="H22" s="55">
        <f t="shared" si="9"/>
        <v>0</v>
      </c>
      <c r="I22" s="55">
        <f t="shared" si="9"/>
        <v>0</v>
      </c>
      <c r="J22" s="55">
        <f t="shared" si="9"/>
        <v>0</v>
      </c>
      <c r="K22" s="55">
        <f t="shared" si="9"/>
        <v>0</v>
      </c>
      <c r="L22" s="55">
        <f t="shared" si="9"/>
        <v>0</v>
      </c>
      <c r="M22" s="55">
        <f t="shared" si="9"/>
        <v>0</v>
      </c>
      <c r="N22" s="55">
        <f t="shared" si="9"/>
        <v>0</v>
      </c>
      <c r="O22" s="55">
        <f t="shared" si="9"/>
        <v>0</v>
      </c>
      <c r="P22" s="55">
        <f t="shared" si="9"/>
        <v>0</v>
      </c>
      <c r="Q22" s="118"/>
    </row>
    <row r="23" spans="1:17" x14ac:dyDescent="0.35">
      <c r="A23" s="51"/>
      <c r="B23" s="119"/>
      <c r="C23" s="55"/>
      <c r="D23" s="55"/>
      <c r="E23" s="55"/>
      <c r="F23" s="55"/>
      <c r="G23" s="55"/>
      <c r="H23" s="55"/>
      <c r="I23" s="55"/>
      <c r="J23" s="55"/>
      <c r="K23" s="55"/>
      <c r="L23" s="55"/>
      <c r="M23" s="55"/>
      <c r="N23" s="55"/>
      <c r="O23" s="55"/>
      <c r="P23" s="55"/>
      <c r="Q23" s="118"/>
    </row>
    <row r="24" spans="1:17" x14ac:dyDescent="0.35">
      <c r="A24" s="52" t="s">
        <v>229</v>
      </c>
      <c r="B24" s="340">
        <f>B16-B22</f>
        <v>0</v>
      </c>
      <c r="C24" s="56">
        <f t="shared" ref="C24:P24" si="10">C16-C22</f>
        <v>0</v>
      </c>
      <c r="D24" s="56">
        <f t="shared" si="10"/>
        <v>0</v>
      </c>
      <c r="E24" s="56">
        <f t="shared" si="10"/>
        <v>0</v>
      </c>
      <c r="F24" s="56">
        <f t="shared" si="10"/>
        <v>0</v>
      </c>
      <c r="G24" s="56">
        <f t="shared" si="10"/>
        <v>0</v>
      </c>
      <c r="H24" s="56">
        <f t="shared" si="10"/>
        <v>0</v>
      </c>
      <c r="I24" s="56">
        <f t="shared" si="10"/>
        <v>0</v>
      </c>
      <c r="J24" s="56">
        <f t="shared" si="10"/>
        <v>0</v>
      </c>
      <c r="K24" s="56">
        <f t="shared" si="10"/>
        <v>0</v>
      </c>
      <c r="L24" s="56">
        <f t="shared" si="10"/>
        <v>0</v>
      </c>
      <c r="M24" s="56">
        <f t="shared" si="10"/>
        <v>0</v>
      </c>
      <c r="N24" s="56">
        <f t="shared" si="10"/>
        <v>0</v>
      </c>
      <c r="O24" s="56">
        <f t="shared" si="10"/>
        <v>0</v>
      </c>
      <c r="P24" s="56">
        <f t="shared" si="10"/>
        <v>0</v>
      </c>
      <c r="Q24" s="118"/>
    </row>
    <row r="25" spans="1:17" x14ac:dyDescent="0.35">
      <c r="A25" s="51"/>
      <c r="C25" s="51"/>
      <c r="D25" s="51"/>
      <c r="E25" s="51"/>
      <c r="F25" s="51"/>
      <c r="G25" s="51"/>
      <c r="H25" s="51"/>
      <c r="I25" s="51"/>
      <c r="J25" s="51"/>
      <c r="K25" s="51"/>
      <c r="L25" s="51"/>
      <c r="M25" s="51"/>
      <c r="N25" s="51"/>
      <c r="O25" s="51"/>
      <c r="P25" s="51"/>
      <c r="Q25" s="118"/>
    </row>
    <row r="26" spans="1:17" x14ac:dyDescent="0.35">
      <c r="A26" s="50" t="s">
        <v>238</v>
      </c>
      <c r="C26" s="51"/>
      <c r="D26" s="51"/>
      <c r="E26" s="51"/>
      <c r="F26" s="51"/>
      <c r="G26" s="51"/>
      <c r="H26" s="51"/>
      <c r="I26" s="51"/>
      <c r="J26" s="51"/>
      <c r="K26" s="51"/>
      <c r="L26" s="51"/>
      <c r="M26" s="51"/>
      <c r="N26" s="51"/>
      <c r="O26" s="51"/>
      <c r="P26" s="51"/>
    </row>
    <row r="27" spans="1:17" x14ac:dyDescent="0.35">
      <c r="A27" s="53" t="s">
        <v>174</v>
      </c>
      <c r="B27" s="344"/>
      <c r="C27" s="57">
        <f>B27</f>
        <v>0</v>
      </c>
      <c r="D27" s="57">
        <f t="shared" ref="D27:P27" si="11">C27</f>
        <v>0</v>
      </c>
      <c r="E27" s="57">
        <f t="shared" si="11"/>
        <v>0</v>
      </c>
      <c r="F27" s="57">
        <f t="shared" si="11"/>
        <v>0</v>
      </c>
      <c r="G27" s="57">
        <f t="shared" si="11"/>
        <v>0</v>
      </c>
      <c r="H27" s="57">
        <f t="shared" si="11"/>
        <v>0</v>
      </c>
      <c r="I27" s="57">
        <f t="shared" si="11"/>
        <v>0</v>
      </c>
      <c r="J27" s="57">
        <f t="shared" si="11"/>
        <v>0</v>
      </c>
      <c r="K27" s="57">
        <f t="shared" si="11"/>
        <v>0</v>
      </c>
      <c r="L27" s="57">
        <f t="shared" si="11"/>
        <v>0</v>
      </c>
      <c r="M27" s="57">
        <f t="shared" si="11"/>
        <v>0</v>
      </c>
      <c r="N27" s="57">
        <f t="shared" si="11"/>
        <v>0</v>
      </c>
      <c r="O27" s="57">
        <f t="shared" si="11"/>
        <v>0</v>
      </c>
      <c r="P27" s="57">
        <f t="shared" si="11"/>
        <v>0</v>
      </c>
      <c r="Q27" s="118"/>
    </row>
    <row r="28" spans="1:17" x14ac:dyDescent="0.35">
      <c r="A28" s="53" t="s">
        <v>175</v>
      </c>
      <c r="B28" s="344"/>
      <c r="C28" s="57">
        <f t="shared" ref="C28:P30" si="12">+B28</f>
        <v>0</v>
      </c>
      <c r="D28" s="57">
        <f t="shared" si="12"/>
        <v>0</v>
      </c>
      <c r="E28" s="57">
        <f t="shared" si="12"/>
        <v>0</v>
      </c>
      <c r="F28" s="57">
        <f t="shared" si="12"/>
        <v>0</v>
      </c>
      <c r="G28" s="57">
        <f t="shared" si="12"/>
        <v>0</v>
      </c>
      <c r="H28" s="57">
        <f t="shared" si="12"/>
        <v>0</v>
      </c>
      <c r="I28" s="57">
        <f t="shared" si="12"/>
        <v>0</v>
      </c>
      <c r="J28" s="57">
        <f t="shared" si="12"/>
        <v>0</v>
      </c>
      <c r="K28" s="57">
        <f t="shared" si="12"/>
        <v>0</v>
      </c>
      <c r="L28" s="57">
        <f t="shared" si="12"/>
        <v>0</v>
      </c>
      <c r="M28" s="57">
        <f t="shared" si="12"/>
        <v>0</v>
      </c>
      <c r="N28" s="57">
        <f t="shared" si="12"/>
        <v>0</v>
      </c>
      <c r="O28" s="57">
        <f t="shared" si="12"/>
        <v>0</v>
      </c>
      <c r="P28" s="57">
        <f t="shared" si="12"/>
        <v>0</v>
      </c>
      <c r="Q28" s="118"/>
    </row>
    <row r="29" spans="1:17" x14ac:dyDescent="0.35">
      <c r="A29" s="51" t="s">
        <v>180</v>
      </c>
      <c r="B29" s="344"/>
      <c r="C29" s="57">
        <f t="shared" si="12"/>
        <v>0</v>
      </c>
      <c r="D29" s="57">
        <f t="shared" si="12"/>
        <v>0</v>
      </c>
      <c r="E29" s="57">
        <f t="shared" si="12"/>
        <v>0</v>
      </c>
      <c r="F29" s="57">
        <f t="shared" si="12"/>
        <v>0</v>
      </c>
      <c r="G29" s="57">
        <f t="shared" si="12"/>
        <v>0</v>
      </c>
      <c r="H29" s="57">
        <f t="shared" si="12"/>
        <v>0</v>
      </c>
      <c r="I29" s="57">
        <f t="shared" si="12"/>
        <v>0</v>
      </c>
      <c r="J29" s="57">
        <f t="shared" si="12"/>
        <v>0</v>
      </c>
      <c r="K29" s="57">
        <f t="shared" si="12"/>
        <v>0</v>
      </c>
      <c r="L29" s="57">
        <f t="shared" si="12"/>
        <v>0</v>
      </c>
      <c r="M29" s="57">
        <f t="shared" si="12"/>
        <v>0</v>
      </c>
      <c r="N29" s="57">
        <f t="shared" si="12"/>
        <v>0</v>
      </c>
      <c r="O29" s="57">
        <f t="shared" si="12"/>
        <v>0</v>
      </c>
      <c r="P29" s="57">
        <f t="shared" si="12"/>
        <v>0</v>
      </c>
      <c r="Q29" s="118"/>
    </row>
    <row r="30" spans="1:17" x14ac:dyDescent="0.35">
      <c r="A30" s="51" t="s">
        <v>237</v>
      </c>
      <c r="B30" s="344"/>
      <c r="C30" s="57">
        <f t="shared" si="12"/>
        <v>0</v>
      </c>
      <c r="D30" s="57">
        <f t="shared" si="12"/>
        <v>0</v>
      </c>
      <c r="E30" s="57">
        <f t="shared" si="12"/>
        <v>0</v>
      </c>
      <c r="F30" s="57">
        <f t="shared" si="12"/>
        <v>0</v>
      </c>
      <c r="G30" s="57">
        <f t="shared" si="12"/>
        <v>0</v>
      </c>
      <c r="H30" s="57">
        <f t="shared" si="12"/>
        <v>0</v>
      </c>
      <c r="I30" s="57">
        <f t="shared" si="12"/>
        <v>0</v>
      </c>
      <c r="J30" s="57">
        <f t="shared" si="12"/>
        <v>0</v>
      </c>
      <c r="K30" s="57">
        <f t="shared" si="12"/>
        <v>0</v>
      </c>
      <c r="L30" s="57">
        <f t="shared" si="12"/>
        <v>0</v>
      </c>
      <c r="M30" s="57">
        <f t="shared" si="12"/>
        <v>0</v>
      </c>
      <c r="N30" s="57">
        <f t="shared" si="12"/>
        <v>0</v>
      </c>
      <c r="O30" s="57">
        <f t="shared" si="12"/>
        <v>0</v>
      </c>
      <c r="P30" s="57">
        <f t="shared" si="12"/>
        <v>0</v>
      </c>
    </row>
    <row r="31" spans="1:17" x14ac:dyDescent="0.35">
      <c r="A31" s="52" t="s">
        <v>230</v>
      </c>
      <c r="B31" s="340">
        <f>SUM(B27:B30)</f>
        <v>0</v>
      </c>
      <c r="C31" s="56">
        <f t="shared" ref="C31:P31" si="13">SUM(C27:C30)</f>
        <v>0</v>
      </c>
      <c r="D31" s="56">
        <f t="shared" si="13"/>
        <v>0</v>
      </c>
      <c r="E31" s="56">
        <f t="shared" si="13"/>
        <v>0</v>
      </c>
      <c r="F31" s="56">
        <f t="shared" si="13"/>
        <v>0</v>
      </c>
      <c r="G31" s="56">
        <f t="shared" si="13"/>
        <v>0</v>
      </c>
      <c r="H31" s="56">
        <f t="shared" si="13"/>
        <v>0</v>
      </c>
      <c r="I31" s="56">
        <f t="shared" si="13"/>
        <v>0</v>
      </c>
      <c r="J31" s="56">
        <f t="shared" si="13"/>
        <v>0</v>
      </c>
      <c r="K31" s="56">
        <f t="shared" si="13"/>
        <v>0</v>
      </c>
      <c r="L31" s="56">
        <f t="shared" si="13"/>
        <v>0</v>
      </c>
      <c r="M31" s="56">
        <f t="shared" si="13"/>
        <v>0</v>
      </c>
      <c r="N31" s="56">
        <f t="shared" si="13"/>
        <v>0</v>
      </c>
      <c r="O31" s="56">
        <f t="shared" si="13"/>
        <v>0</v>
      </c>
      <c r="P31" s="56">
        <f t="shared" si="13"/>
        <v>0</v>
      </c>
    </row>
    <row r="32" spans="1:17" x14ac:dyDescent="0.35">
      <c r="A32" s="51"/>
      <c r="C32" s="51"/>
      <c r="D32" s="51"/>
      <c r="E32" s="51"/>
      <c r="F32" s="51"/>
      <c r="G32" s="51"/>
      <c r="H32" s="51"/>
      <c r="I32" s="51"/>
      <c r="J32" s="51"/>
      <c r="K32" s="51"/>
      <c r="L32" s="51"/>
      <c r="M32" s="51"/>
      <c r="N32" s="51"/>
      <c r="O32" s="51"/>
      <c r="P32" s="51"/>
    </row>
    <row r="33" spans="1:16" x14ac:dyDescent="0.35">
      <c r="A33" s="52" t="s">
        <v>231</v>
      </c>
      <c r="B33" s="340">
        <f>B24-B31</f>
        <v>0</v>
      </c>
      <c r="C33" s="56">
        <f>C24-C31</f>
        <v>0</v>
      </c>
      <c r="D33" s="56">
        <f t="shared" ref="D33:P33" si="14">D24-D31</f>
        <v>0</v>
      </c>
      <c r="E33" s="56">
        <f t="shared" si="14"/>
        <v>0</v>
      </c>
      <c r="F33" s="56">
        <f t="shared" si="14"/>
        <v>0</v>
      </c>
      <c r="G33" s="56">
        <f t="shared" si="14"/>
        <v>0</v>
      </c>
      <c r="H33" s="56">
        <f t="shared" si="14"/>
        <v>0</v>
      </c>
      <c r="I33" s="56">
        <f t="shared" si="14"/>
        <v>0</v>
      </c>
      <c r="J33" s="56">
        <f t="shared" si="14"/>
        <v>0</v>
      </c>
      <c r="K33" s="56">
        <f t="shared" si="14"/>
        <v>0</v>
      </c>
      <c r="L33" s="56">
        <f t="shared" si="14"/>
        <v>0</v>
      </c>
      <c r="M33" s="56">
        <f t="shared" si="14"/>
        <v>0</v>
      </c>
      <c r="N33" s="56">
        <f t="shared" si="14"/>
        <v>0</v>
      </c>
      <c r="O33" s="56">
        <f t="shared" si="14"/>
        <v>0</v>
      </c>
      <c r="P33" s="56">
        <f t="shared" si="14"/>
        <v>0</v>
      </c>
    </row>
    <row r="34" spans="1:16" x14ac:dyDescent="0.35">
      <c r="A34" s="51"/>
      <c r="B34" s="118"/>
      <c r="C34" s="55"/>
      <c r="D34" s="55"/>
      <c r="E34" s="55"/>
      <c r="F34" s="55"/>
      <c r="G34" s="55"/>
      <c r="H34" s="55"/>
      <c r="I34" s="55"/>
      <c r="J34" s="55"/>
      <c r="K34" s="55"/>
      <c r="L34" s="55"/>
      <c r="M34" s="55"/>
      <c r="N34" s="55"/>
      <c r="O34" s="55"/>
      <c r="P34" s="55"/>
    </row>
    <row r="35" spans="1:16" x14ac:dyDescent="0.35">
      <c r="A35" s="54" t="s">
        <v>232</v>
      </c>
      <c r="B35" s="341" t="e">
        <f>(+B24)/B27</f>
        <v>#DIV/0!</v>
      </c>
      <c r="C35" s="58" t="e">
        <f>(+C24)/C27</f>
        <v>#DIV/0!</v>
      </c>
      <c r="D35" s="58" t="e">
        <f t="shared" ref="D35:P35" si="15">(+D24)/D27</f>
        <v>#DIV/0!</v>
      </c>
      <c r="E35" s="58" t="e">
        <f t="shared" si="15"/>
        <v>#DIV/0!</v>
      </c>
      <c r="F35" s="58" t="e">
        <f t="shared" si="15"/>
        <v>#DIV/0!</v>
      </c>
      <c r="G35" s="58" t="e">
        <f t="shared" si="15"/>
        <v>#DIV/0!</v>
      </c>
      <c r="H35" s="58" t="e">
        <f t="shared" si="15"/>
        <v>#DIV/0!</v>
      </c>
      <c r="I35" s="58" t="e">
        <f t="shared" si="15"/>
        <v>#DIV/0!</v>
      </c>
      <c r="J35" s="58" t="e">
        <f t="shared" si="15"/>
        <v>#DIV/0!</v>
      </c>
      <c r="K35" s="58" t="e">
        <f t="shared" si="15"/>
        <v>#DIV/0!</v>
      </c>
      <c r="L35" s="58" t="e">
        <f t="shared" si="15"/>
        <v>#DIV/0!</v>
      </c>
      <c r="M35" s="58" t="e">
        <f t="shared" si="15"/>
        <v>#DIV/0!</v>
      </c>
      <c r="N35" s="58" t="e">
        <f t="shared" si="15"/>
        <v>#DIV/0!</v>
      </c>
      <c r="O35" s="58" t="e">
        <f t="shared" si="15"/>
        <v>#DIV/0!</v>
      </c>
      <c r="P35" s="58" t="e">
        <f t="shared" si="15"/>
        <v>#DIV/0!</v>
      </c>
    </row>
    <row r="36" spans="1:16" x14ac:dyDescent="0.35">
      <c r="A36" s="54" t="s">
        <v>233</v>
      </c>
      <c r="B36" s="341" t="e">
        <f>(B24)/B31</f>
        <v>#DIV/0!</v>
      </c>
      <c r="C36" s="58" t="e">
        <f>(+C24)/C31</f>
        <v>#DIV/0!</v>
      </c>
      <c r="D36" s="58" t="e">
        <f t="shared" ref="D36:P36" si="16">(+D24)/D31</f>
        <v>#DIV/0!</v>
      </c>
      <c r="E36" s="58" t="e">
        <f t="shared" si="16"/>
        <v>#DIV/0!</v>
      </c>
      <c r="F36" s="58" t="e">
        <f t="shared" si="16"/>
        <v>#DIV/0!</v>
      </c>
      <c r="G36" s="58" t="e">
        <f t="shared" si="16"/>
        <v>#DIV/0!</v>
      </c>
      <c r="H36" s="58" t="e">
        <f t="shared" si="16"/>
        <v>#DIV/0!</v>
      </c>
      <c r="I36" s="58" t="e">
        <f t="shared" si="16"/>
        <v>#DIV/0!</v>
      </c>
      <c r="J36" s="58" t="e">
        <f t="shared" si="16"/>
        <v>#DIV/0!</v>
      </c>
      <c r="K36" s="58" t="e">
        <f t="shared" si="16"/>
        <v>#DIV/0!</v>
      </c>
      <c r="L36" s="58" t="e">
        <f t="shared" si="16"/>
        <v>#DIV/0!</v>
      </c>
      <c r="M36" s="58" t="e">
        <f t="shared" si="16"/>
        <v>#DIV/0!</v>
      </c>
      <c r="N36" s="58" t="e">
        <f t="shared" si="16"/>
        <v>#DIV/0!</v>
      </c>
      <c r="O36" s="58" t="e">
        <f t="shared" si="16"/>
        <v>#DIV/0!</v>
      </c>
      <c r="P36" s="58" t="e">
        <f t="shared" si="16"/>
        <v>#DIV/0!</v>
      </c>
    </row>
    <row r="37" spans="1:16" x14ac:dyDescent="0.35">
      <c r="A37" s="54"/>
      <c r="B37" s="342"/>
      <c r="C37" s="58"/>
      <c r="D37" s="58"/>
      <c r="E37" s="58"/>
      <c r="F37" s="58"/>
      <c r="G37" s="58"/>
      <c r="H37" s="58"/>
      <c r="I37" s="58"/>
      <c r="J37" s="58"/>
      <c r="K37" s="58"/>
      <c r="L37" s="58"/>
      <c r="M37" s="58"/>
      <c r="N37" s="58"/>
      <c r="O37" s="58"/>
      <c r="P37" s="58"/>
    </row>
    <row r="38" spans="1:16" ht="16" thickBot="1" x14ac:dyDescent="0.4">
      <c r="A38" s="122" t="s">
        <v>177</v>
      </c>
      <c r="B38" s="343">
        <f>'Sources of Funds (A-1)'!E22-B33</f>
        <v>0</v>
      </c>
      <c r="C38" s="123">
        <f>B38-C33</f>
        <v>0</v>
      </c>
      <c r="D38" s="123">
        <f t="shared" ref="D38:P38" si="17">C38-D33</f>
        <v>0</v>
      </c>
      <c r="E38" s="123">
        <f t="shared" si="17"/>
        <v>0</v>
      </c>
      <c r="F38" s="123">
        <f t="shared" si="17"/>
        <v>0</v>
      </c>
      <c r="G38" s="123">
        <f t="shared" si="17"/>
        <v>0</v>
      </c>
      <c r="H38" s="123">
        <f t="shared" si="17"/>
        <v>0</v>
      </c>
      <c r="I38" s="123">
        <f t="shared" si="17"/>
        <v>0</v>
      </c>
      <c r="J38" s="123">
        <f t="shared" si="17"/>
        <v>0</v>
      </c>
      <c r="K38" s="123">
        <f t="shared" si="17"/>
        <v>0</v>
      </c>
      <c r="L38" s="123">
        <f t="shared" si="17"/>
        <v>0</v>
      </c>
      <c r="M38" s="123">
        <f t="shared" si="17"/>
        <v>0</v>
      </c>
      <c r="N38" s="123">
        <f t="shared" si="17"/>
        <v>0</v>
      </c>
      <c r="O38" s="123">
        <f t="shared" si="17"/>
        <v>0</v>
      </c>
      <c r="P38" s="123">
        <f t="shared" si="17"/>
        <v>0</v>
      </c>
    </row>
    <row r="39" spans="1:16" ht="16" thickTop="1" x14ac:dyDescent="0.35">
      <c r="A39" s="120"/>
      <c r="B39" s="120"/>
      <c r="C39" s="120"/>
      <c r="D39" s="120"/>
      <c r="E39" s="120"/>
      <c r="F39" s="120"/>
      <c r="G39" s="120"/>
      <c r="H39" s="120"/>
      <c r="I39" s="120"/>
      <c r="J39" s="120"/>
      <c r="K39" s="120"/>
      <c r="L39" s="120"/>
      <c r="M39" s="120"/>
      <c r="N39" s="120"/>
      <c r="O39" s="120"/>
      <c r="P39" s="120"/>
    </row>
    <row r="40" spans="1:16" x14ac:dyDescent="0.35">
      <c r="E40" s="26"/>
      <c r="F40" s="26"/>
      <c r="G40" s="26"/>
      <c r="H40" s="26"/>
      <c r="I40" s="26"/>
      <c r="J40" s="26"/>
    </row>
    <row r="41" spans="1:16" x14ac:dyDescent="0.35">
      <c r="A41" s="26"/>
      <c r="B41" s="118"/>
      <c r="C41" s="26"/>
      <c r="D41" s="26"/>
      <c r="E41" s="26"/>
      <c r="F41" s="26"/>
      <c r="G41" s="26"/>
      <c r="H41" s="26"/>
      <c r="I41" s="26"/>
      <c r="J41" s="26"/>
    </row>
    <row r="42" spans="1:16" x14ac:dyDescent="0.35">
      <c r="A42" s="26"/>
      <c r="B42" s="118"/>
      <c r="C42" s="26"/>
      <c r="D42" s="26"/>
      <c r="E42" s="26"/>
      <c r="F42" s="26"/>
      <c r="G42" s="26"/>
      <c r="H42" s="26"/>
      <c r="I42" s="26"/>
      <c r="J42" s="26"/>
    </row>
    <row r="43" spans="1:16" x14ac:dyDescent="0.35">
      <c r="A43" s="26"/>
      <c r="B43" s="118"/>
      <c r="C43" s="26"/>
      <c r="D43" s="26" t="s">
        <v>17</v>
      </c>
      <c r="E43" s="26" t="s">
        <v>17</v>
      </c>
      <c r="F43" s="26"/>
      <c r="G43" s="26"/>
      <c r="H43" s="26"/>
      <c r="I43" s="26" t="s">
        <v>17</v>
      </c>
      <c r="J43" s="26"/>
    </row>
    <row r="44" spans="1:16" x14ac:dyDescent="0.35">
      <c r="A44" s="26"/>
      <c r="B44" s="118"/>
      <c r="C44" s="26"/>
      <c r="D44" s="26" t="s">
        <v>17</v>
      </c>
      <c r="E44" s="26" t="s">
        <v>17</v>
      </c>
      <c r="F44" s="26"/>
      <c r="G44" s="26" t="s">
        <v>17</v>
      </c>
      <c r="H44" s="26"/>
      <c r="I44" s="26" t="s">
        <v>17</v>
      </c>
      <c r="J44" s="26"/>
    </row>
    <row r="45" spans="1:16" x14ac:dyDescent="0.35">
      <c r="A45" s="26"/>
      <c r="B45" s="118"/>
      <c r="C45" s="26"/>
      <c r="D45" s="26" t="s">
        <v>17</v>
      </c>
      <c r="E45" s="26" t="s">
        <v>17</v>
      </c>
      <c r="F45" s="26"/>
      <c r="G45" s="26"/>
      <c r="H45" s="26"/>
      <c r="I45" s="26"/>
      <c r="J45" s="26"/>
    </row>
    <row r="55" spans="1:10" x14ac:dyDescent="0.35">
      <c r="A55" s="26"/>
      <c r="B55" s="26"/>
      <c r="C55" s="26"/>
      <c r="D55" s="26"/>
      <c r="E55" s="26"/>
      <c r="F55" s="26"/>
      <c r="G55" s="26"/>
      <c r="H55" s="26"/>
      <c r="I55" s="26"/>
      <c r="J55" s="26"/>
    </row>
  </sheetData>
  <sheetProtection formatCells="0" selectLockedCells="1"/>
  <mergeCells count="4">
    <mergeCell ref="A1:P1"/>
    <mergeCell ref="A2:P2"/>
    <mergeCell ref="A8:A9"/>
    <mergeCell ref="H5:I5"/>
  </mergeCells>
  <phoneticPr fontId="31" type="noConversion"/>
  <pageMargins left="0.5" right="0.5" top="0.5" bottom="0.5" header="0.5" footer="0.5"/>
  <pageSetup scale="44" orientation="landscape" r:id="rId1"/>
  <headerFooter alignWithMargins="0">
    <oddFooter>&amp;LRevised 11/2015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71"/>
  <sheetViews>
    <sheetView topLeftCell="A10" zoomScaleNormal="100" workbookViewId="0">
      <selection activeCell="D4" sqref="D4"/>
    </sheetView>
  </sheetViews>
  <sheetFormatPr defaultColWidth="8.9140625" defaultRowHeight="14" x14ac:dyDescent="0.3"/>
  <cols>
    <col min="1" max="1" width="4.33203125" style="7" customWidth="1"/>
    <col min="2" max="2" width="3.9140625" style="7" customWidth="1"/>
    <col min="3" max="3" width="29.25" style="7" customWidth="1"/>
    <col min="4" max="4" width="11" style="7" customWidth="1"/>
    <col min="5" max="5" width="12.25" style="7" customWidth="1"/>
    <col min="6" max="6" width="12.08203125" style="7" customWidth="1"/>
    <col min="7" max="7" width="11.6640625" style="7" customWidth="1"/>
    <col min="8" max="8" width="12.08203125" style="7" customWidth="1"/>
    <col min="9" max="16384" width="8.9140625" style="7"/>
  </cols>
  <sheetData>
    <row r="1" spans="1:8" x14ac:dyDescent="0.3">
      <c r="A1" s="633" t="s">
        <v>403</v>
      </c>
      <c r="B1" s="633"/>
      <c r="C1" s="633"/>
      <c r="D1" s="633"/>
      <c r="E1" s="633"/>
      <c r="F1" s="633"/>
      <c r="G1" s="633"/>
      <c r="H1" s="633"/>
    </row>
    <row r="2" spans="1:8" x14ac:dyDescent="0.3">
      <c r="A2" s="633" t="s">
        <v>384</v>
      </c>
      <c r="B2" s="633"/>
      <c r="C2" s="633"/>
      <c r="D2" s="633"/>
      <c r="E2" s="633"/>
      <c r="F2" s="633"/>
      <c r="G2" s="633"/>
      <c r="H2" s="633"/>
    </row>
    <row r="3" spans="1:8" ht="4.5" customHeight="1" thickBot="1" x14ac:dyDescent="0.35">
      <c r="B3" s="373"/>
      <c r="C3" s="373"/>
      <c r="D3" s="373"/>
      <c r="E3" s="373"/>
      <c r="F3" s="18"/>
    </row>
    <row r="4" spans="1:8" ht="14.5" thickBot="1" x14ac:dyDescent="0.35">
      <c r="C4" s="21" t="s">
        <v>0</v>
      </c>
      <c r="D4" s="276">
        <f>+'Dev Cost Budget (A)'!C4</f>
        <v>0</v>
      </c>
      <c r="E4" s="374"/>
      <c r="F4" s="375"/>
      <c r="G4" s="376" t="s">
        <v>219</v>
      </c>
      <c r="H4" s="404"/>
    </row>
    <row r="5" spans="1:8" ht="3.75" customHeight="1" thickBot="1" x14ac:dyDescent="0.35">
      <c r="B5" s="18"/>
      <c r="C5" s="18"/>
      <c r="D5" s="373"/>
      <c r="E5" s="373"/>
      <c r="F5" s="18"/>
      <c r="G5" s="377"/>
      <c r="H5" s="405"/>
    </row>
    <row r="6" spans="1:8" ht="14.5" thickBot="1" x14ac:dyDescent="0.35">
      <c r="C6" s="21" t="s">
        <v>62</v>
      </c>
      <c r="D6" s="378"/>
      <c r="E6" s="379" t="s">
        <v>63</v>
      </c>
      <c r="F6" s="378"/>
      <c r="G6" s="380" t="s">
        <v>64</v>
      </c>
      <c r="H6" s="406"/>
    </row>
    <row r="7" spans="1:8" ht="4.5" customHeight="1" x14ac:dyDescent="0.3">
      <c r="B7" s="373" t="s">
        <v>17</v>
      </c>
      <c r="D7" s="373"/>
      <c r="E7" s="373"/>
      <c r="F7" s="18"/>
      <c r="G7" s="377"/>
      <c r="H7" s="405"/>
    </row>
    <row r="8" spans="1:8" ht="29.25" customHeight="1" x14ac:dyDescent="0.3">
      <c r="B8" s="381"/>
      <c r="C8" s="371" t="s">
        <v>65</v>
      </c>
      <c r="D8" s="382" t="s">
        <v>385</v>
      </c>
      <c r="E8" s="383" t="s">
        <v>66</v>
      </c>
      <c r="F8" s="383" t="s">
        <v>67</v>
      </c>
      <c r="G8" s="383" t="s">
        <v>217</v>
      </c>
      <c r="H8" s="383" t="s">
        <v>218</v>
      </c>
    </row>
    <row r="9" spans="1:8" x14ac:dyDescent="0.3">
      <c r="A9" s="22" t="s">
        <v>206</v>
      </c>
      <c r="B9" s="60" t="s">
        <v>10</v>
      </c>
      <c r="C9" s="59"/>
      <c r="D9" s="384"/>
      <c r="E9" s="385"/>
      <c r="F9" s="385"/>
      <c r="G9" s="386"/>
      <c r="H9" s="386"/>
    </row>
    <row r="10" spans="1:8" x14ac:dyDescent="0.3">
      <c r="A10" s="22" t="s">
        <v>207</v>
      </c>
      <c r="B10" s="60" t="s">
        <v>74</v>
      </c>
      <c r="C10" s="61"/>
      <c r="D10" s="261"/>
      <c r="E10" s="261"/>
      <c r="F10" s="261"/>
      <c r="G10" s="261"/>
      <c r="H10" s="261"/>
    </row>
    <row r="11" spans="1:8" x14ac:dyDescent="0.3">
      <c r="A11" s="23" t="s">
        <v>208</v>
      </c>
      <c r="B11" s="62" t="s">
        <v>213</v>
      </c>
      <c r="C11" s="299"/>
      <c r="D11" s="261"/>
      <c r="E11" s="261"/>
      <c r="F11" s="261"/>
      <c r="G11" s="261"/>
      <c r="H11" s="261"/>
    </row>
    <row r="12" spans="1:8" x14ac:dyDescent="0.3">
      <c r="A12" s="24"/>
      <c r="B12" s="60"/>
      <c r="C12" s="61" t="s">
        <v>75</v>
      </c>
      <c r="D12" s="387"/>
      <c r="E12" s="261"/>
      <c r="F12" s="261"/>
      <c r="G12" s="261"/>
      <c r="H12" s="261"/>
    </row>
    <row r="13" spans="1:8" x14ac:dyDescent="0.3">
      <c r="A13" s="24"/>
      <c r="B13" s="60"/>
      <c r="C13" s="61" t="s">
        <v>76</v>
      </c>
      <c r="D13" s="387"/>
      <c r="E13" s="261"/>
      <c r="F13" s="261"/>
      <c r="G13" s="261"/>
      <c r="H13" s="261"/>
    </row>
    <row r="14" spans="1:8" x14ac:dyDescent="0.3">
      <c r="A14" s="24"/>
      <c r="B14" s="60"/>
      <c r="C14" s="61" t="s">
        <v>77</v>
      </c>
      <c r="D14" s="387"/>
      <c r="E14" s="261"/>
      <c r="F14" s="261"/>
      <c r="G14" s="261"/>
      <c r="H14" s="261"/>
    </row>
    <row r="15" spans="1:8" x14ac:dyDescent="0.3">
      <c r="A15" s="24"/>
      <c r="B15" s="60"/>
      <c r="C15" s="61" t="s">
        <v>78</v>
      </c>
      <c r="D15" s="387"/>
      <c r="E15" s="261"/>
      <c r="F15" s="261"/>
      <c r="G15" s="261"/>
      <c r="H15" s="261"/>
    </row>
    <row r="16" spans="1:8" x14ac:dyDescent="0.3">
      <c r="A16" s="24"/>
      <c r="B16" s="60"/>
      <c r="C16" s="61" t="s">
        <v>79</v>
      </c>
      <c r="D16" s="387"/>
      <c r="E16" s="261"/>
      <c r="F16" s="261"/>
      <c r="G16" s="261"/>
      <c r="H16" s="261"/>
    </row>
    <row r="17" spans="1:8" x14ac:dyDescent="0.3">
      <c r="A17" s="24"/>
      <c r="B17" s="60"/>
      <c r="C17" s="61" t="s">
        <v>80</v>
      </c>
      <c r="D17" s="387"/>
      <c r="E17" s="261"/>
      <c r="F17" s="261"/>
      <c r="G17" s="261"/>
      <c r="H17" s="261"/>
    </row>
    <row r="18" spans="1:8" ht="15" thickBot="1" x14ac:dyDescent="0.35">
      <c r="A18" s="25"/>
      <c r="B18" s="60"/>
      <c r="C18" s="388" t="s">
        <v>387</v>
      </c>
      <c r="D18" s="389">
        <f>SUM(D12:D17)</f>
        <v>0</v>
      </c>
      <c r="E18" s="390">
        <f>SUM(E12:E17)</f>
        <v>0</v>
      </c>
      <c r="F18" s="390">
        <f>SUM(F12:F17)</f>
        <v>0</v>
      </c>
      <c r="G18" s="391">
        <f>SUM(G12:G17)</f>
        <v>0</v>
      </c>
      <c r="H18" s="389">
        <f>SUM(H12:H17)</f>
        <v>0</v>
      </c>
    </row>
    <row r="19" spans="1:8" ht="15" thickTop="1" x14ac:dyDescent="0.3">
      <c r="A19" s="23" t="s">
        <v>209</v>
      </c>
      <c r="B19" s="63" t="s">
        <v>146</v>
      </c>
      <c r="C19" s="392"/>
      <c r="D19" s="393"/>
      <c r="E19" s="394"/>
      <c r="F19" s="394"/>
      <c r="G19" s="394"/>
      <c r="H19" s="394"/>
    </row>
    <row r="20" spans="1:8" x14ac:dyDescent="0.3">
      <c r="A20" s="24"/>
      <c r="B20" s="61"/>
      <c r="C20" s="61" t="s">
        <v>68</v>
      </c>
      <c r="D20" s="395"/>
      <c r="E20" s="396"/>
      <c r="F20" s="396"/>
      <c r="G20" s="396"/>
      <c r="H20" s="396"/>
    </row>
    <row r="21" spans="1:8" x14ac:dyDescent="0.3">
      <c r="A21" s="24"/>
      <c r="B21" s="61"/>
      <c r="C21" s="61" t="s">
        <v>69</v>
      </c>
      <c r="D21" s="384"/>
      <c r="E21" s="261"/>
      <c r="F21" s="261"/>
      <c r="G21" s="261"/>
      <c r="H21" s="261"/>
    </row>
    <row r="22" spans="1:8" x14ac:dyDescent="0.3">
      <c r="A22" s="24"/>
      <c r="B22" s="61"/>
      <c r="C22" s="61" t="s">
        <v>70</v>
      </c>
      <c r="D22" s="384"/>
      <c r="E22" s="261"/>
      <c r="F22" s="261"/>
      <c r="G22" s="261"/>
      <c r="H22" s="261"/>
    </row>
    <row r="23" spans="1:8" x14ac:dyDescent="0.3">
      <c r="A23" s="24"/>
      <c r="B23" s="61"/>
      <c r="C23" s="61" t="s">
        <v>198</v>
      </c>
      <c r="D23" s="384"/>
      <c r="E23" s="261"/>
      <c r="F23" s="261"/>
      <c r="G23" s="261"/>
      <c r="H23" s="261"/>
    </row>
    <row r="24" spans="1:8" x14ac:dyDescent="0.3">
      <c r="A24" s="24"/>
      <c r="B24" s="61"/>
      <c r="C24" s="61" t="s">
        <v>199</v>
      </c>
      <c r="D24" s="384"/>
      <c r="E24" s="261"/>
      <c r="F24" s="261"/>
      <c r="G24" s="261"/>
      <c r="H24" s="261"/>
    </row>
    <row r="25" spans="1:8" x14ac:dyDescent="0.3">
      <c r="A25" s="24"/>
      <c r="B25" s="61"/>
      <c r="C25" s="61" t="s">
        <v>200</v>
      </c>
      <c r="D25" s="384"/>
      <c r="E25" s="261"/>
      <c r="F25" s="261"/>
      <c r="G25" s="261"/>
      <c r="H25" s="261"/>
    </row>
    <row r="26" spans="1:8" x14ac:dyDescent="0.3">
      <c r="A26" s="24"/>
      <c r="B26" s="61"/>
      <c r="C26" s="61" t="s">
        <v>201</v>
      </c>
      <c r="D26" s="384"/>
      <c r="E26" s="261"/>
      <c r="F26" s="261"/>
      <c r="G26" s="261"/>
      <c r="H26" s="261"/>
    </row>
    <row r="27" spans="1:8" x14ac:dyDescent="0.3">
      <c r="A27" s="24"/>
      <c r="B27" s="61"/>
      <c r="C27" s="61" t="s">
        <v>71</v>
      </c>
      <c r="D27" s="384"/>
      <c r="E27" s="261"/>
      <c r="F27" s="261"/>
      <c r="G27" s="261"/>
      <c r="H27" s="261"/>
    </row>
    <row r="28" spans="1:8" x14ac:dyDescent="0.3">
      <c r="A28" s="24"/>
      <c r="B28" s="61"/>
      <c r="C28" s="61" t="s">
        <v>202</v>
      </c>
      <c r="D28" s="384"/>
      <c r="E28" s="261"/>
      <c r="F28" s="261"/>
      <c r="G28" s="261"/>
      <c r="H28" s="261"/>
    </row>
    <row r="29" spans="1:8" x14ac:dyDescent="0.3">
      <c r="A29" s="24"/>
      <c r="B29" s="61"/>
      <c r="C29" s="61" t="s">
        <v>203</v>
      </c>
      <c r="D29" s="384"/>
      <c r="E29" s="261"/>
      <c r="F29" s="261"/>
      <c r="G29" s="261"/>
      <c r="H29" s="261"/>
    </row>
    <row r="30" spans="1:8" x14ac:dyDescent="0.3">
      <c r="A30" s="24"/>
      <c r="B30" s="61"/>
      <c r="C30" s="61" t="s">
        <v>72</v>
      </c>
      <c r="D30" s="384"/>
      <c r="E30" s="261"/>
      <c r="F30" s="261"/>
      <c r="G30" s="261"/>
      <c r="H30" s="261"/>
    </row>
    <row r="31" spans="1:8" x14ac:dyDescent="0.3">
      <c r="A31" s="24"/>
      <c r="B31" s="61"/>
      <c r="C31" s="61" t="s">
        <v>204</v>
      </c>
      <c r="D31" s="384"/>
      <c r="E31" s="261"/>
      <c r="F31" s="261"/>
      <c r="G31" s="261"/>
      <c r="H31" s="261"/>
    </row>
    <row r="32" spans="1:8" x14ac:dyDescent="0.3">
      <c r="A32" s="24"/>
      <c r="B32" s="61"/>
      <c r="C32" s="61" t="s">
        <v>205</v>
      </c>
      <c r="D32" s="384"/>
      <c r="E32" s="261"/>
      <c r="F32" s="261"/>
      <c r="G32" s="261"/>
      <c r="H32" s="261"/>
    </row>
    <row r="33" spans="1:8" x14ac:dyDescent="0.3">
      <c r="A33" s="24"/>
      <c r="B33" s="61"/>
      <c r="C33" s="61" t="s">
        <v>73</v>
      </c>
      <c r="D33" s="384"/>
      <c r="E33" s="261"/>
      <c r="F33" s="261"/>
      <c r="G33" s="261"/>
      <c r="H33" s="261"/>
    </row>
    <row r="34" spans="1:8" ht="15" thickBot="1" x14ac:dyDescent="0.35">
      <c r="A34" s="25"/>
      <c r="B34" s="64"/>
      <c r="C34" s="392" t="s">
        <v>317</v>
      </c>
      <c r="D34" s="390">
        <f>SUM(D20:D33)</f>
        <v>0</v>
      </c>
      <c r="E34" s="390">
        <f>SUM(E20:E33)</f>
        <v>0</v>
      </c>
      <c r="F34" s="390">
        <f>SUM(F20:F33)</f>
        <v>0</v>
      </c>
      <c r="G34" s="390">
        <f>SUM(G20:G33)</f>
        <v>0</v>
      </c>
      <c r="H34" s="390">
        <f>SUM(H20:H33)</f>
        <v>0</v>
      </c>
    </row>
    <row r="35" spans="1:8" ht="14.5" thickTop="1" x14ac:dyDescent="0.3">
      <c r="A35" s="23" t="s">
        <v>210</v>
      </c>
      <c r="B35" s="60" t="s">
        <v>144</v>
      </c>
      <c r="C35" s="61"/>
      <c r="D35" s="397"/>
      <c r="E35" s="397"/>
      <c r="F35" s="397"/>
      <c r="G35" s="397"/>
      <c r="H35" s="397"/>
    </row>
    <row r="36" spans="1:8" x14ac:dyDescent="0.3">
      <c r="A36" s="24"/>
      <c r="B36" s="61"/>
      <c r="C36" s="368"/>
      <c r="D36" s="384"/>
      <c r="E36" s="261"/>
      <c r="F36" s="261"/>
      <c r="G36" s="261"/>
      <c r="H36" s="261"/>
    </row>
    <row r="37" spans="1:8" x14ac:dyDescent="0.3">
      <c r="A37" s="24"/>
      <c r="B37" s="61"/>
      <c r="C37" s="368"/>
      <c r="D37" s="384"/>
      <c r="E37" s="261"/>
      <c r="F37" s="261"/>
      <c r="G37" s="261"/>
      <c r="H37" s="261"/>
    </row>
    <row r="38" spans="1:8" x14ac:dyDescent="0.3">
      <c r="A38" s="24"/>
      <c r="B38" s="61"/>
      <c r="C38" s="368"/>
      <c r="D38" s="384"/>
      <c r="E38" s="261"/>
      <c r="F38" s="261"/>
      <c r="G38" s="261"/>
      <c r="H38" s="261"/>
    </row>
    <row r="39" spans="1:8" ht="15" thickBot="1" x14ac:dyDescent="0.35">
      <c r="A39" s="25"/>
      <c r="B39" s="64"/>
      <c r="C39" s="392" t="s">
        <v>145</v>
      </c>
      <c r="D39" s="390">
        <f>SUM(D36:D38)</f>
        <v>0</v>
      </c>
      <c r="E39" s="390">
        <f>SUM(E36:E38)</f>
        <v>0</v>
      </c>
      <c r="F39" s="390">
        <f>SUM(F36:F38)</f>
        <v>0</v>
      </c>
      <c r="G39" s="391">
        <f>SUM(G36:G38)</f>
        <v>0</v>
      </c>
      <c r="H39" s="391">
        <f>SUM(H36:H38)</f>
        <v>0</v>
      </c>
    </row>
    <row r="40" spans="1:8" ht="14.5" thickTop="1" x14ac:dyDescent="0.3">
      <c r="A40" s="23" t="s">
        <v>211</v>
      </c>
      <c r="B40" s="9" t="s">
        <v>143</v>
      </c>
      <c r="C40" s="10"/>
      <c r="D40" s="397"/>
      <c r="E40" s="397"/>
      <c r="F40" s="397"/>
      <c r="G40" s="398"/>
      <c r="H40" s="398"/>
    </row>
    <row r="41" spans="1:8" x14ac:dyDescent="0.3">
      <c r="A41" s="24"/>
      <c r="B41" s="6"/>
      <c r="C41" s="369" t="s">
        <v>336</v>
      </c>
      <c r="D41" s="384"/>
      <c r="E41" s="261"/>
      <c r="F41" s="261"/>
      <c r="G41" s="261"/>
      <c r="H41" s="261"/>
    </row>
    <row r="42" spans="1:8" x14ac:dyDescent="0.3">
      <c r="A42" s="24"/>
      <c r="B42" s="6"/>
      <c r="C42" s="369" t="s">
        <v>337</v>
      </c>
      <c r="D42" s="384"/>
      <c r="E42" s="261"/>
      <c r="F42" s="261"/>
      <c r="G42" s="261"/>
      <c r="H42" s="261"/>
    </row>
    <row r="43" spans="1:8" x14ac:dyDescent="0.3">
      <c r="A43" s="24"/>
      <c r="B43" s="6"/>
      <c r="C43" s="370"/>
      <c r="D43" s="384"/>
      <c r="E43" s="261"/>
      <c r="F43" s="261"/>
      <c r="G43" s="261"/>
      <c r="H43" s="261"/>
    </row>
    <row r="44" spans="1:8" ht="15" thickBot="1" x14ac:dyDescent="0.35">
      <c r="A44" s="25"/>
      <c r="B44" s="11"/>
      <c r="C44" s="399" t="s">
        <v>318</v>
      </c>
      <c r="D44" s="390">
        <f>SUM(D41:D43)</f>
        <v>0</v>
      </c>
      <c r="E44" s="390">
        <f>SUM(E41:E43)</f>
        <v>0</v>
      </c>
      <c r="F44" s="390">
        <f>SUM(F41:F43)</f>
        <v>0</v>
      </c>
      <c r="G44" s="390">
        <f>SUM(G41:G43)</f>
        <v>0</v>
      </c>
      <c r="H44" s="390">
        <f>SUM(H41:H43)</f>
        <v>0</v>
      </c>
    </row>
    <row r="45" spans="1:8" ht="18.75" customHeight="1" thickTop="1" thickBot="1" x14ac:dyDescent="0.35">
      <c r="A45" s="22" t="s">
        <v>212</v>
      </c>
      <c r="B45" s="400" t="s">
        <v>81</v>
      </c>
      <c r="C45" s="401"/>
      <c r="D45" s="402">
        <f>+D9+D10+D18+D34+D39+D44</f>
        <v>0</v>
      </c>
      <c r="E45" s="402">
        <f>+E9+E10+E18+E34+E39+E44</f>
        <v>0</v>
      </c>
      <c r="F45" s="402">
        <f>+F9+F10+F18+F34+F39+F44</f>
        <v>0</v>
      </c>
      <c r="G45" s="402">
        <f>+G9+G10+G18+G34+G39+G44</f>
        <v>0</v>
      </c>
      <c r="H45" s="402">
        <f>+H9+H10+H18+H34+H39+H44</f>
        <v>0</v>
      </c>
    </row>
    <row r="46" spans="1:8" ht="16.5" x14ac:dyDescent="0.3">
      <c r="B46" s="403" t="s">
        <v>386</v>
      </c>
      <c r="C46" s="244"/>
    </row>
    <row r="47" spans="1:8" ht="33" customHeight="1" x14ac:dyDescent="0.3">
      <c r="B47" s="17" t="s">
        <v>388</v>
      </c>
      <c r="C47" s="244"/>
      <c r="F47" s="21" t="s">
        <v>93</v>
      </c>
      <c r="G47" s="14"/>
      <c r="H47" s="14"/>
    </row>
    <row r="48" spans="1:8" ht="33" customHeight="1" x14ac:dyDescent="0.3">
      <c r="B48" s="17" t="s">
        <v>389</v>
      </c>
      <c r="C48" s="244"/>
      <c r="F48" s="21"/>
      <c r="G48" s="14"/>
      <c r="H48" s="14"/>
    </row>
    <row r="49" spans="2:3" x14ac:dyDescent="0.3">
      <c r="B49" s="244"/>
      <c r="C49" s="244"/>
    </row>
    <row r="50" spans="2:3" x14ac:dyDescent="0.3">
      <c r="B50" s="244"/>
      <c r="C50" s="244"/>
    </row>
    <row r="51" spans="2:3" x14ac:dyDescent="0.3">
      <c r="B51" s="244"/>
      <c r="C51" s="244"/>
    </row>
    <row r="52" spans="2:3" x14ac:dyDescent="0.3">
      <c r="B52" s="244"/>
      <c r="C52" s="244"/>
    </row>
    <row r="53" spans="2:3" x14ac:dyDescent="0.3">
      <c r="B53" s="244"/>
      <c r="C53" s="244"/>
    </row>
    <row r="54" spans="2:3" x14ac:dyDescent="0.3">
      <c r="B54" s="244"/>
      <c r="C54" s="244"/>
    </row>
    <row r="55" spans="2:3" x14ac:dyDescent="0.3">
      <c r="B55" s="244"/>
      <c r="C55" s="244"/>
    </row>
    <row r="56" spans="2:3" x14ac:dyDescent="0.3">
      <c r="B56" s="244"/>
      <c r="C56" s="244"/>
    </row>
    <row r="57" spans="2:3" x14ac:dyDescent="0.3">
      <c r="B57" s="244"/>
      <c r="C57" s="244"/>
    </row>
    <row r="58" spans="2:3" x14ac:dyDescent="0.3">
      <c r="B58" s="244"/>
      <c r="C58" s="244"/>
    </row>
    <row r="59" spans="2:3" x14ac:dyDescent="0.3">
      <c r="B59" s="244"/>
      <c r="C59" s="244"/>
    </row>
    <row r="60" spans="2:3" x14ac:dyDescent="0.3">
      <c r="B60" s="244"/>
      <c r="C60" s="244"/>
    </row>
    <row r="61" spans="2:3" x14ac:dyDescent="0.3">
      <c r="B61" s="244"/>
      <c r="C61" s="244"/>
    </row>
    <row r="62" spans="2:3" x14ac:dyDescent="0.3">
      <c r="B62" s="244"/>
      <c r="C62" s="244"/>
    </row>
    <row r="63" spans="2:3" x14ac:dyDescent="0.3">
      <c r="B63" s="244"/>
      <c r="C63" s="244"/>
    </row>
    <row r="64" spans="2:3" x14ac:dyDescent="0.3">
      <c r="B64" s="244"/>
      <c r="C64" s="244"/>
    </row>
    <row r="65" spans="2:3" x14ac:dyDescent="0.3">
      <c r="B65" s="244"/>
      <c r="C65" s="244"/>
    </row>
    <row r="66" spans="2:3" x14ac:dyDescent="0.3">
      <c r="B66" s="244"/>
      <c r="C66" s="244"/>
    </row>
    <row r="67" spans="2:3" x14ac:dyDescent="0.3">
      <c r="B67" s="244"/>
      <c r="C67" s="244"/>
    </row>
    <row r="68" spans="2:3" x14ac:dyDescent="0.3">
      <c r="B68" s="244"/>
      <c r="C68" s="244"/>
    </row>
    <row r="69" spans="2:3" x14ac:dyDescent="0.3">
      <c r="B69" s="244"/>
      <c r="C69" s="244"/>
    </row>
    <row r="70" spans="2:3" x14ac:dyDescent="0.3">
      <c r="B70" s="244"/>
      <c r="C70" s="244"/>
    </row>
    <row r="71" spans="2:3" x14ac:dyDescent="0.3">
      <c r="B71" s="244"/>
      <c r="C71" s="244"/>
    </row>
  </sheetData>
  <sheetProtection algorithmName="SHA-512" hashValue="Yl1Lg33CvDjgQmYFrPZN4mjs1+/pekAx5zlIlexUP627ZHTWpNMzhl+kU+JTNKSdJzYUu2+iiKdwGxVmS3oAng==" saltValue="nDHcEy6bmL0W5W8jjvhn0w==" spinCount="100000" sheet="1" formatCells="0" selectLockedCells="1"/>
  <mergeCells count="2">
    <mergeCell ref="A1:H1"/>
    <mergeCell ref="A2:H2"/>
  </mergeCells>
  <phoneticPr fontId="0" type="noConversion"/>
  <printOptions horizontalCentered="1"/>
  <pageMargins left="0.5" right="0.5" top="0.5" bottom="0.24" header="0.5" footer="0.5"/>
  <pageSetup scale="77" orientation="portrait"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B1:DW207"/>
  <sheetViews>
    <sheetView zoomScaleNormal="100" workbookViewId="0">
      <selection activeCell="E3" sqref="E3:G3"/>
    </sheetView>
  </sheetViews>
  <sheetFormatPr defaultColWidth="8.9140625" defaultRowHeight="12.5" x14ac:dyDescent="0.25"/>
  <cols>
    <col min="1" max="1" width="4.08203125" style="372" customWidth="1"/>
    <col min="2" max="3" width="2.6640625" style="372" customWidth="1"/>
    <col min="4" max="5" width="8.9140625" style="372"/>
    <col min="6" max="6" width="14.08203125" style="372" customWidth="1"/>
    <col min="7" max="7" width="12.9140625" style="372" customWidth="1"/>
    <col min="8" max="8" width="11.58203125" style="372" customWidth="1"/>
    <col min="9" max="9" width="16.33203125" style="372" customWidth="1"/>
    <col min="10" max="10" width="11.75" style="372" customWidth="1"/>
    <col min="11" max="11" width="10.58203125" style="372" customWidth="1"/>
    <col min="12" max="16384" width="8.9140625" style="372"/>
  </cols>
  <sheetData>
    <row r="1" spans="2:127" ht="14" x14ac:dyDescent="0.3">
      <c r="B1" s="407" t="s">
        <v>403</v>
      </c>
      <c r="C1" s="380"/>
      <c r="D1" s="380"/>
      <c r="E1" s="380"/>
      <c r="F1" s="380"/>
      <c r="G1" s="380"/>
      <c r="H1" s="380"/>
      <c r="I1" s="18"/>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row>
    <row r="2" spans="2:127" ht="14.5" thickBot="1" x14ac:dyDescent="0.35">
      <c r="B2" s="407" t="s">
        <v>390</v>
      </c>
      <c r="C2" s="380"/>
      <c r="D2" s="380"/>
      <c r="E2" s="380"/>
      <c r="F2" s="380"/>
      <c r="G2" s="380"/>
      <c r="H2" s="380"/>
      <c r="I2" s="18"/>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row>
    <row r="3" spans="2:127" ht="24" customHeight="1" thickBot="1" x14ac:dyDescent="0.35">
      <c r="C3" s="380"/>
      <c r="D3" s="408" t="s">
        <v>0</v>
      </c>
      <c r="E3" s="634">
        <f>'Sources of Funds (A-1)'!B4</f>
        <v>0</v>
      </c>
      <c r="F3" s="635"/>
      <c r="G3" s="636"/>
      <c r="H3" s="409" t="s">
        <v>1</v>
      </c>
      <c r="I3" s="410">
        <f>'Sources of Funds (A-1)'!I4</f>
        <v>0</v>
      </c>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row>
    <row r="4" spans="2:127" ht="14.5" thickBot="1" x14ac:dyDescent="0.35">
      <c r="B4" s="411"/>
      <c r="C4" s="380"/>
      <c r="D4" s="380"/>
      <c r="E4" s="380"/>
      <c r="F4" s="380"/>
      <c r="G4" s="380"/>
      <c r="H4" s="412"/>
      <c r="I4" s="18"/>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row>
    <row r="5" spans="2:127" ht="45.65" customHeight="1" thickBot="1" x14ac:dyDescent="0.35">
      <c r="B5" s="429"/>
      <c r="C5" s="430"/>
      <c r="D5" s="431" t="s">
        <v>82</v>
      </c>
      <c r="E5" s="430"/>
      <c r="F5" s="430"/>
      <c r="G5" s="433" t="s">
        <v>83</v>
      </c>
      <c r="H5" s="434" t="s">
        <v>220</v>
      </c>
      <c r="I5" s="432" t="s">
        <v>268</v>
      </c>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row>
    <row r="6" spans="2:127" ht="18" customHeight="1" thickTop="1" x14ac:dyDescent="0.3">
      <c r="B6" s="27" t="s">
        <v>84</v>
      </c>
      <c r="C6" s="1"/>
      <c r="D6" s="1"/>
      <c r="E6" s="1"/>
      <c r="F6" s="1"/>
      <c r="G6" s="416"/>
      <c r="H6" s="417"/>
      <c r="I6" s="418"/>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row>
    <row r="7" spans="2:127" ht="18" customHeight="1" x14ac:dyDescent="0.3">
      <c r="B7" s="12"/>
      <c r="C7" s="1" t="s">
        <v>85</v>
      </c>
      <c r="D7" s="1"/>
      <c r="E7" s="1"/>
      <c r="F7" s="1"/>
      <c r="G7" s="419"/>
      <c r="H7" s="420"/>
      <c r="I7" s="421"/>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row>
    <row r="8" spans="2:127" ht="18" customHeight="1" x14ac:dyDescent="0.3">
      <c r="B8" s="12"/>
      <c r="C8" s="1" t="s">
        <v>269</v>
      </c>
      <c r="D8" s="1"/>
      <c r="E8" s="1"/>
      <c r="F8" s="1"/>
      <c r="G8" s="419"/>
      <c r="H8" s="420"/>
      <c r="I8" s="421"/>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row>
    <row r="9" spans="2:127" ht="18" customHeight="1" x14ac:dyDescent="0.3">
      <c r="B9" s="12"/>
      <c r="C9" s="1" t="s">
        <v>86</v>
      </c>
      <c r="D9" s="1"/>
      <c r="E9" s="1"/>
      <c r="F9" s="1"/>
      <c r="G9" s="419"/>
      <c r="H9" s="420"/>
      <c r="I9" s="421"/>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row>
    <row r="10" spans="2:127" ht="18" customHeight="1" x14ac:dyDescent="0.3">
      <c r="B10" s="13"/>
      <c r="C10" s="14" t="s">
        <v>87</v>
      </c>
      <c r="D10" s="14"/>
      <c r="E10" s="14"/>
      <c r="F10" s="14"/>
      <c r="G10" s="419"/>
      <c r="H10" s="420"/>
      <c r="I10" s="421"/>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row>
    <row r="11" spans="2:127" ht="18" customHeight="1" x14ac:dyDescent="0.3">
      <c r="B11" s="27" t="s">
        <v>281</v>
      </c>
      <c r="C11" s="1"/>
      <c r="D11" s="1"/>
      <c r="E11" s="1"/>
      <c r="F11" s="1"/>
      <c r="G11" s="419"/>
      <c r="H11" s="420"/>
      <c r="I11" s="421"/>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row>
    <row r="12" spans="2:127" ht="18" customHeight="1" x14ac:dyDescent="0.3">
      <c r="B12" s="12"/>
      <c r="C12" s="2" t="s">
        <v>88</v>
      </c>
      <c r="D12" s="1"/>
      <c r="E12" s="1"/>
      <c r="F12" s="1"/>
      <c r="G12" s="419"/>
      <c r="H12" s="420"/>
      <c r="I12" s="421"/>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row>
    <row r="13" spans="2:127" ht="18" customHeight="1" x14ac:dyDescent="0.3">
      <c r="B13" s="12"/>
      <c r="C13" s="1"/>
      <c r="D13" s="1" t="s">
        <v>97</v>
      </c>
      <c r="E13" s="1"/>
      <c r="F13" s="1"/>
      <c r="G13" s="419"/>
      <c r="H13" s="420"/>
      <c r="I13" s="421"/>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row>
    <row r="14" spans="2:127" ht="18" customHeight="1" x14ac:dyDescent="0.3">
      <c r="B14" s="12"/>
      <c r="C14" s="1"/>
      <c r="D14" s="1" t="s">
        <v>271</v>
      </c>
      <c r="E14" s="1"/>
      <c r="F14" s="1"/>
      <c r="G14" s="419"/>
      <c r="H14" s="420"/>
      <c r="I14" s="421"/>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row>
    <row r="15" spans="2:127" ht="18" customHeight="1" x14ac:dyDescent="0.3">
      <c r="B15" s="12"/>
      <c r="C15" s="1"/>
      <c r="D15" s="1" t="s">
        <v>89</v>
      </c>
      <c r="E15" s="1"/>
      <c r="F15" s="1"/>
      <c r="G15" s="419"/>
      <c r="H15" s="420"/>
      <c r="I15" s="421"/>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row>
    <row r="16" spans="2:127" ht="18" customHeight="1" x14ac:dyDescent="0.3">
      <c r="B16" s="12"/>
      <c r="C16" s="2" t="s">
        <v>90</v>
      </c>
      <c r="D16" s="1"/>
      <c r="E16" s="1"/>
      <c r="F16" s="1"/>
      <c r="G16" s="419"/>
      <c r="H16" s="420"/>
      <c r="I16" s="421"/>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row>
    <row r="17" spans="2:127" ht="18" customHeight="1" x14ac:dyDescent="0.3">
      <c r="B17" s="12"/>
      <c r="C17" s="1"/>
      <c r="D17" s="1" t="s">
        <v>97</v>
      </c>
      <c r="E17" s="1"/>
      <c r="F17" s="1"/>
      <c r="G17" s="419"/>
      <c r="H17" s="420"/>
      <c r="I17" s="421"/>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row>
    <row r="18" spans="2:127" ht="18" customHeight="1" x14ac:dyDescent="0.3">
      <c r="B18" s="12"/>
      <c r="C18" s="1"/>
      <c r="D18" s="1" t="s">
        <v>271</v>
      </c>
      <c r="E18" s="1"/>
      <c r="F18" s="1"/>
      <c r="G18" s="419"/>
      <c r="H18" s="420"/>
      <c r="I18" s="422"/>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row>
    <row r="19" spans="2:127" ht="18" customHeight="1" x14ac:dyDescent="0.3">
      <c r="B19" s="12"/>
      <c r="C19" s="1"/>
      <c r="D19" s="1" t="s">
        <v>89</v>
      </c>
      <c r="E19" s="1"/>
      <c r="F19" s="1"/>
      <c r="G19" s="419"/>
      <c r="H19" s="420"/>
      <c r="I19" s="423"/>
      <c r="J19" s="29"/>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row>
    <row r="20" spans="2:127" ht="18" customHeight="1" x14ac:dyDescent="0.3">
      <c r="B20" s="12"/>
      <c r="C20" s="2" t="s">
        <v>91</v>
      </c>
      <c r="D20" s="1"/>
      <c r="E20" s="1"/>
      <c r="F20" s="1"/>
      <c r="G20" s="419"/>
      <c r="H20" s="420"/>
      <c r="I20" s="424"/>
      <c r="J20" s="413"/>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row>
    <row r="21" spans="2:127" ht="18" customHeight="1" x14ac:dyDescent="0.3">
      <c r="B21" s="12"/>
      <c r="C21" s="1"/>
      <c r="D21" s="1" t="s">
        <v>272</v>
      </c>
      <c r="E21" s="1"/>
      <c r="F21" s="1"/>
      <c r="G21" s="419"/>
      <c r="H21" s="420"/>
      <c r="I21" s="425"/>
      <c r="J21" s="30"/>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row>
    <row r="22" spans="2:127" ht="18" customHeight="1" x14ac:dyDescent="0.3">
      <c r="B22" s="12"/>
      <c r="C22" s="1"/>
      <c r="D22" s="1" t="s">
        <v>273</v>
      </c>
      <c r="E22" s="1"/>
      <c r="F22" s="1"/>
      <c r="G22" s="419"/>
      <c r="H22" s="420"/>
      <c r="I22" s="425"/>
      <c r="J22" s="30"/>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row>
    <row r="23" spans="2:127" ht="18" customHeight="1" x14ac:dyDescent="0.3">
      <c r="B23" s="12"/>
      <c r="C23" s="1"/>
      <c r="D23" s="1" t="s">
        <v>94</v>
      </c>
      <c r="E23" s="1"/>
      <c r="F23" s="1"/>
      <c r="G23" s="419"/>
      <c r="H23" s="420"/>
      <c r="I23" s="425"/>
      <c r="J23" s="31"/>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row>
    <row r="24" spans="2:127" ht="18" customHeight="1" thickBot="1" x14ac:dyDescent="0.35">
      <c r="B24" s="12"/>
      <c r="C24" s="2" t="s">
        <v>95</v>
      </c>
      <c r="D24" s="1"/>
      <c r="E24" s="1"/>
      <c r="F24" s="1"/>
      <c r="G24" s="419"/>
      <c r="H24" s="420"/>
      <c r="I24" s="421"/>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row>
    <row r="25" spans="2:127" ht="18" customHeight="1" thickBot="1" x14ac:dyDescent="0.35">
      <c r="B25" s="12"/>
      <c r="C25" s="1"/>
      <c r="D25" s="15" t="s">
        <v>96</v>
      </c>
      <c r="E25" s="414"/>
      <c r="F25" s="415"/>
      <c r="G25" s="426"/>
      <c r="H25" s="420"/>
      <c r="I25" s="421"/>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row>
    <row r="26" spans="2:127" ht="18" customHeight="1" x14ac:dyDescent="0.3">
      <c r="B26" s="12"/>
      <c r="C26" s="1"/>
      <c r="D26" s="1" t="s">
        <v>97</v>
      </c>
      <c r="E26" s="1"/>
      <c r="F26" s="1"/>
      <c r="G26" s="419"/>
      <c r="H26" s="420"/>
      <c r="I26" s="421"/>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row>
    <row r="27" spans="2:127" ht="18" customHeight="1" x14ac:dyDescent="0.3">
      <c r="B27" s="12"/>
      <c r="C27" s="1"/>
      <c r="D27" s="1" t="s">
        <v>98</v>
      </c>
      <c r="E27" s="1"/>
      <c r="F27" s="1"/>
      <c r="G27" s="419"/>
      <c r="H27" s="420"/>
      <c r="I27" s="421"/>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row>
    <row r="28" spans="2:127" ht="18" customHeight="1" x14ac:dyDescent="0.3">
      <c r="B28" s="12"/>
      <c r="C28" s="1"/>
      <c r="D28" s="1" t="s">
        <v>89</v>
      </c>
      <c r="E28" s="1"/>
      <c r="F28" s="1"/>
      <c r="G28" s="419"/>
      <c r="H28" s="420"/>
      <c r="I28" s="421"/>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row>
    <row r="29" spans="2:127" ht="18" customHeight="1" thickBot="1" x14ac:dyDescent="0.35">
      <c r="B29" s="12"/>
      <c r="C29" s="2" t="s">
        <v>95</v>
      </c>
      <c r="D29" s="1"/>
      <c r="E29" s="1"/>
      <c r="F29" s="1"/>
      <c r="G29" s="419"/>
      <c r="H29" s="420"/>
      <c r="I29" s="421"/>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row>
    <row r="30" spans="2:127" ht="18" customHeight="1" thickBot="1" x14ac:dyDescent="0.35">
      <c r="B30" s="12"/>
      <c r="C30" s="1"/>
      <c r="D30" s="15" t="s">
        <v>96</v>
      </c>
      <c r="E30" s="414"/>
      <c r="F30" s="415"/>
      <c r="G30" s="426"/>
      <c r="H30" s="420"/>
      <c r="I30" s="421"/>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row>
    <row r="31" spans="2:127" ht="18" customHeight="1" x14ac:dyDescent="0.3">
      <c r="B31" s="12"/>
      <c r="C31" s="1"/>
      <c r="D31" s="1" t="s">
        <v>97</v>
      </c>
      <c r="E31" s="1"/>
      <c r="F31" s="1"/>
      <c r="G31" s="419"/>
      <c r="H31" s="420"/>
      <c r="I31" s="421"/>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row>
    <row r="32" spans="2:127" ht="18" customHeight="1" x14ac:dyDescent="0.3">
      <c r="B32" s="12"/>
      <c r="C32" s="1"/>
      <c r="D32" s="1" t="s">
        <v>98</v>
      </c>
      <c r="E32" s="1"/>
      <c r="F32" s="1"/>
      <c r="G32" s="419"/>
      <c r="H32" s="420"/>
      <c r="I32" s="421"/>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row>
    <row r="33" spans="2:127" ht="18" customHeight="1" thickBot="1" x14ac:dyDescent="0.35">
      <c r="B33" s="13"/>
      <c r="C33" s="14"/>
      <c r="D33" s="14" t="s">
        <v>89</v>
      </c>
      <c r="E33" s="14"/>
      <c r="F33" s="14"/>
      <c r="G33" s="435"/>
      <c r="H33" s="436"/>
      <c r="I33" s="422"/>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row>
    <row r="34" spans="2:127" ht="18" customHeight="1" x14ac:dyDescent="0.3">
      <c r="B34" s="27" t="s">
        <v>99</v>
      </c>
      <c r="C34" s="1"/>
      <c r="D34" s="1"/>
      <c r="E34" s="1"/>
      <c r="F34" s="1"/>
      <c r="G34" s="437"/>
      <c r="H34" s="437"/>
      <c r="I34" s="438"/>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row>
    <row r="35" spans="2:127" ht="18" customHeight="1" x14ac:dyDescent="0.3">
      <c r="B35" s="27" t="s">
        <v>280</v>
      </c>
      <c r="C35" s="1"/>
      <c r="D35" s="1"/>
      <c r="E35" s="1"/>
      <c r="F35" s="1"/>
      <c r="G35" s="420"/>
      <c r="H35" s="420"/>
      <c r="I35" s="421"/>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row>
    <row r="36" spans="2:127" ht="18" customHeight="1" x14ac:dyDescent="0.3">
      <c r="B36" s="27" t="s">
        <v>270</v>
      </c>
      <c r="C36" s="1"/>
      <c r="D36" s="1"/>
      <c r="E36" s="1"/>
      <c r="F36" s="1"/>
      <c r="G36" s="420"/>
      <c r="H36" s="420"/>
      <c r="I36" s="421"/>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row>
    <row r="37" spans="2:127" ht="18" customHeight="1" x14ac:dyDescent="0.3">
      <c r="B37" s="27" t="s">
        <v>100</v>
      </c>
      <c r="C37" s="1"/>
      <c r="D37" s="1"/>
      <c r="E37" s="1"/>
      <c r="F37" s="1"/>
      <c r="G37" s="420"/>
      <c r="H37" s="420"/>
      <c r="I37" s="421"/>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row>
    <row r="38" spans="2:127" ht="18" customHeight="1" x14ac:dyDescent="0.3">
      <c r="B38" s="27" t="s">
        <v>101</v>
      </c>
      <c r="C38" s="1"/>
      <c r="D38" s="1"/>
      <c r="E38" s="1"/>
      <c r="F38" s="1"/>
      <c r="G38" s="420"/>
      <c r="H38" s="420"/>
      <c r="I38" s="421"/>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row>
    <row r="39" spans="2:127" ht="18" customHeight="1" x14ac:dyDescent="0.3">
      <c r="B39" s="27" t="s">
        <v>279</v>
      </c>
      <c r="C39" s="1"/>
      <c r="D39" s="1"/>
      <c r="E39" s="1"/>
      <c r="F39" s="1"/>
      <c r="G39" s="420"/>
      <c r="H39" s="420"/>
      <c r="I39" s="421"/>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row>
    <row r="40" spans="2:127" ht="18" customHeight="1" x14ac:dyDescent="0.3">
      <c r="B40" s="27" t="s">
        <v>103</v>
      </c>
      <c r="C40" s="1"/>
      <c r="D40" s="1"/>
      <c r="E40" s="1"/>
      <c r="F40" s="1"/>
      <c r="G40" s="420"/>
      <c r="H40" s="420"/>
      <c r="I40" s="421"/>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row>
    <row r="41" spans="2:127" ht="18" customHeight="1" thickBot="1" x14ac:dyDescent="0.35">
      <c r="B41" s="28" t="s">
        <v>102</v>
      </c>
      <c r="C41" s="16"/>
      <c r="D41" s="16"/>
      <c r="E41" s="16"/>
      <c r="F41" s="16"/>
      <c r="G41" s="439"/>
      <c r="H41" s="427"/>
      <c r="I41" s="428"/>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row>
    <row r="42" spans="2:127" ht="14" x14ac:dyDescent="0.3">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row>
    <row r="43" spans="2:127" ht="14" x14ac:dyDescent="0.3">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row>
    <row r="44" spans="2:127" ht="14" x14ac:dyDescent="0.3">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row>
    <row r="45" spans="2:127" ht="14" x14ac:dyDescent="0.3">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row>
    <row r="46" spans="2:127" ht="14" x14ac:dyDescent="0.3">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row>
    <row r="47" spans="2:127" ht="14" x14ac:dyDescent="0.3">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row>
    <row r="48" spans="2:127" ht="14" x14ac:dyDescent="0.3">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row>
    <row r="49" spans="2:127" ht="14" x14ac:dyDescent="0.3">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row>
    <row r="50" spans="2:127" ht="14" x14ac:dyDescent="0.3">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row>
    <row r="51" spans="2:127" ht="14" x14ac:dyDescent="0.3">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row>
    <row r="52" spans="2:127" ht="14" x14ac:dyDescent="0.3">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row>
    <row r="53" spans="2:127" ht="14" x14ac:dyDescent="0.3">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row>
    <row r="54" spans="2:127" ht="14" x14ac:dyDescent="0.3">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row>
    <row r="55" spans="2:127" ht="14" x14ac:dyDescent="0.3">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row>
    <row r="56" spans="2:127" ht="14" x14ac:dyDescent="0.3">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row>
    <row r="57" spans="2:127" ht="14" x14ac:dyDescent="0.3">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row>
    <row r="58" spans="2:127" ht="14" x14ac:dyDescent="0.3">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row>
    <row r="59" spans="2:127" ht="14" x14ac:dyDescent="0.3">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row>
    <row r="60" spans="2:127" ht="14" x14ac:dyDescent="0.3">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row>
    <row r="61" spans="2:127" ht="14" x14ac:dyDescent="0.3">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row>
    <row r="62" spans="2:127" ht="14" x14ac:dyDescent="0.3">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row>
    <row r="63" spans="2:127" ht="14" x14ac:dyDescent="0.3">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row>
    <row r="64" spans="2:127" ht="14" x14ac:dyDescent="0.3">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row>
    <row r="65" spans="2:127" ht="14" x14ac:dyDescent="0.3">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row>
    <row r="66" spans="2:127" ht="14" x14ac:dyDescent="0.3">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row>
    <row r="67" spans="2:127" ht="14" x14ac:dyDescent="0.3">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row>
    <row r="68" spans="2:127" ht="14" x14ac:dyDescent="0.3">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row>
    <row r="69" spans="2:127" ht="14" x14ac:dyDescent="0.3">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row>
    <row r="70" spans="2:127" ht="14" x14ac:dyDescent="0.3">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row>
    <row r="71" spans="2:127" ht="14" x14ac:dyDescent="0.3">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row>
    <row r="72" spans="2:127" ht="14" x14ac:dyDescent="0.3">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row>
    <row r="73" spans="2:127" ht="14" x14ac:dyDescent="0.3">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row>
    <row r="74" spans="2:127" ht="14" x14ac:dyDescent="0.3">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row>
    <row r="75" spans="2:127" ht="14" x14ac:dyDescent="0.3">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row>
    <row r="76" spans="2:127" ht="14" x14ac:dyDescent="0.3">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row>
    <row r="77" spans="2:127" ht="14" x14ac:dyDescent="0.3">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row>
    <row r="78" spans="2:127" ht="14" x14ac:dyDescent="0.3">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row>
    <row r="79" spans="2:127" ht="14" x14ac:dyDescent="0.3">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7"/>
      <c r="DO79" s="7"/>
      <c r="DP79" s="7"/>
      <c r="DQ79" s="7"/>
      <c r="DR79" s="7"/>
      <c r="DS79" s="7"/>
      <c r="DT79" s="7"/>
      <c r="DU79" s="7"/>
      <c r="DV79" s="7"/>
      <c r="DW79" s="7"/>
    </row>
    <row r="80" spans="2:127" ht="14" x14ac:dyDescent="0.3">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c r="DS80" s="7"/>
      <c r="DT80" s="7"/>
      <c r="DU80" s="7"/>
      <c r="DV80" s="7"/>
      <c r="DW80" s="7"/>
    </row>
    <row r="81" spans="2:127" ht="14" x14ac:dyDescent="0.3">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c r="DS81" s="7"/>
      <c r="DT81" s="7"/>
      <c r="DU81" s="7"/>
      <c r="DV81" s="7"/>
      <c r="DW81" s="7"/>
    </row>
    <row r="82" spans="2:127" ht="14" x14ac:dyDescent="0.3">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7"/>
      <c r="DO82" s="7"/>
      <c r="DP82" s="7"/>
      <c r="DQ82" s="7"/>
      <c r="DR82" s="7"/>
      <c r="DS82" s="7"/>
      <c r="DT82" s="7"/>
      <c r="DU82" s="7"/>
      <c r="DV82" s="7"/>
      <c r="DW82" s="7"/>
    </row>
    <row r="83" spans="2:127" ht="14" x14ac:dyDescent="0.3">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row>
    <row r="84" spans="2:127" ht="14" x14ac:dyDescent="0.3">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7"/>
      <c r="DP84" s="7"/>
      <c r="DQ84" s="7"/>
      <c r="DR84" s="7"/>
      <c r="DS84" s="7"/>
      <c r="DT84" s="7"/>
      <c r="DU84" s="7"/>
      <c r="DV84" s="7"/>
      <c r="DW84" s="7"/>
    </row>
    <row r="85" spans="2:127" ht="14" x14ac:dyDescent="0.3">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L85" s="7"/>
      <c r="DM85" s="7"/>
      <c r="DN85" s="7"/>
      <c r="DO85" s="7"/>
      <c r="DP85" s="7"/>
      <c r="DQ85" s="7"/>
      <c r="DR85" s="7"/>
      <c r="DS85" s="7"/>
      <c r="DT85" s="7"/>
      <c r="DU85" s="7"/>
      <c r="DV85" s="7"/>
      <c r="DW85" s="7"/>
    </row>
    <row r="86" spans="2:127" ht="14" x14ac:dyDescent="0.3">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c r="DL86" s="7"/>
      <c r="DM86" s="7"/>
      <c r="DN86" s="7"/>
      <c r="DO86" s="7"/>
      <c r="DP86" s="7"/>
      <c r="DQ86" s="7"/>
      <c r="DR86" s="7"/>
      <c r="DS86" s="7"/>
      <c r="DT86" s="7"/>
      <c r="DU86" s="7"/>
      <c r="DV86" s="7"/>
      <c r="DW86" s="7"/>
    </row>
    <row r="87" spans="2:127" ht="14" x14ac:dyDescent="0.3">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7"/>
      <c r="DM87" s="7"/>
      <c r="DN87" s="7"/>
      <c r="DO87" s="7"/>
      <c r="DP87" s="7"/>
      <c r="DQ87" s="7"/>
      <c r="DR87" s="7"/>
      <c r="DS87" s="7"/>
      <c r="DT87" s="7"/>
      <c r="DU87" s="7"/>
      <c r="DV87" s="7"/>
      <c r="DW87" s="7"/>
    </row>
    <row r="88" spans="2:127" ht="14" x14ac:dyDescent="0.3">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7"/>
      <c r="DW88" s="7"/>
    </row>
    <row r="89" spans="2:127" ht="14" x14ac:dyDescent="0.3">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7"/>
      <c r="DQ89" s="7"/>
      <c r="DR89" s="7"/>
      <c r="DS89" s="7"/>
      <c r="DT89" s="7"/>
      <c r="DU89" s="7"/>
      <c r="DV89" s="7"/>
      <c r="DW89" s="7"/>
    </row>
    <row r="90" spans="2:127" ht="14" x14ac:dyDescent="0.3">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c r="DM90" s="7"/>
      <c r="DN90" s="7"/>
      <c r="DO90" s="7"/>
      <c r="DP90" s="7"/>
      <c r="DQ90" s="7"/>
      <c r="DR90" s="7"/>
      <c r="DS90" s="7"/>
      <c r="DT90" s="7"/>
      <c r="DU90" s="7"/>
      <c r="DV90" s="7"/>
      <c r="DW90" s="7"/>
    </row>
    <row r="91" spans="2:127" ht="14" x14ac:dyDescent="0.3">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7"/>
      <c r="DO91" s="7"/>
      <c r="DP91" s="7"/>
      <c r="DQ91" s="7"/>
      <c r="DR91" s="7"/>
      <c r="DS91" s="7"/>
      <c r="DT91" s="7"/>
      <c r="DU91" s="7"/>
      <c r="DV91" s="7"/>
      <c r="DW91" s="7"/>
    </row>
    <row r="92" spans="2:127" ht="14" x14ac:dyDescent="0.3">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c r="DJ92" s="7"/>
      <c r="DK92" s="7"/>
      <c r="DL92" s="7"/>
      <c r="DM92" s="7"/>
      <c r="DN92" s="7"/>
      <c r="DO92" s="7"/>
      <c r="DP92" s="7"/>
      <c r="DQ92" s="7"/>
      <c r="DR92" s="7"/>
      <c r="DS92" s="7"/>
      <c r="DT92" s="7"/>
      <c r="DU92" s="7"/>
      <c r="DV92" s="7"/>
      <c r="DW92" s="7"/>
    </row>
    <row r="93" spans="2:127" ht="14" x14ac:dyDescent="0.3">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c r="DM93" s="7"/>
      <c r="DN93" s="7"/>
      <c r="DO93" s="7"/>
      <c r="DP93" s="7"/>
      <c r="DQ93" s="7"/>
      <c r="DR93" s="7"/>
      <c r="DS93" s="7"/>
      <c r="DT93" s="7"/>
      <c r="DU93" s="7"/>
      <c r="DV93" s="7"/>
      <c r="DW93" s="7"/>
    </row>
    <row r="94" spans="2:127" ht="14" x14ac:dyDescent="0.3">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c r="DC94" s="7"/>
      <c r="DD94" s="7"/>
      <c r="DE94" s="7"/>
      <c r="DF94" s="7"/>
      <c r="DG94" s="7"/>
      <c r="DH94" s="7"/>
      <c r="DI94" s="7"/>
      <c r="DJ94" s="7"/>
      <c r="DK94" s="7"/>
      <c r="DL94" s="7"/>
      <c r="DM94" s="7"/>
      <c r="DN94" s="7"/>
      <c r="DO94" s="7"/>
      <c r="DP94" s="7"/>
      <c r="DQ94" s="7"/>
      <c r="DR94" s="7"/>
      <c r="DS94" s="7"/>
      <c r="DT94" s="7"/>
      <c r="DU94" s="7"/>
      <c r="DV94" s="7"/>
      <c r="DW94" s="7"/>
    </row>
    <row r="95" spans="2:127" ht="14" x14ac:dyDescent="0.3">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c r="DH95" s="7"/>
      <c r="DI95" s="7"/>
      <c r="DJ95" s="7"/>
      <c r="DK95" s="7"/>
      <c r="DL95" s="7"/>
      <c r="DM95" s="7"/>
      <c r="DN95" s="7"/>
      <c r="DO95" s="7"/>
      <c r="DP95" s="7"/>
      <c r="DQ95" s="7"/>
      <c r="DR95" s="7"/>
      <c r="DS95" s="7"/>
      <c r="DT95" s="7"/>
      <c r="DU95" s="7"/>
      <c r="DV95" s="7"/>
      <c r="DW95" s="7"/>
    </row>
    <row r="96" spans="2:127" ht="14" x14ac:dyDescent="0.3">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c r="DC96" s="7"/>
      <c r="DD96" s="7"/>
      <c r="DE96" s="7"/>
      <c r="DF96" s="7"/>
      <c r="DG96" s="7"/>
      <c r="DH96" s="7"/>
      <c r="DI96" s="7"/>
      <c r="DJ96" s="7"/>
      <c r="DK96" s="7"/>
      <c r="DL96" s="7"/>
      <c r="DM96" s="7"/>
      <c r="DN96" s="7"/>
      <c r="DO96" s="7"/>
      <c r="DP96" s="7"/>
      <c r="DQ96" s="7"/>
      <c r="DR96" s="7"/>
      <c r="DS96" s="7"/>
      <c r="DT96" s="7"/>
      <c r="DU96" s="7"/>
      <c r="DV96" s="7"/>
      <c r="DW96" s="7"/>
    </row>
    <row r="97" spans="2:127" ht="14" x14ac:dyDescent="0.3">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J97" s="7"/>
      <c r="DK97" s="7"/>
      <c r="DL97" s="7"/>
      <c r="DM97" s="7"/>
      <c r="DN97" s="7"/>
      <c r="DO97" s="7"/>
      <c r="DP97" s="7"/>
      <c r="DQ97" s="7"/>
      <c r="DR97" s="7"/>
      <c r="DS97" s="7"/>
      <c r="DT97" s="7"/>
      <c r="DU97" s="7"/>
      <c r="DV97" s="7"/>
      <c r="DW97" s="7"/>
    </row>
    <row r="98" spans="2:127" ht="14" x14ac:dyDescent="0.3">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c r="DJ98" s="7"/>
      <c r="DK98" s="7"/>
      <c r="DL98" s="7"/>
      <c r="DM98" s="7"/>
      <c r="DN98" s="7"/>
      <c r="DO98" s="7"/>
      <c r="DP98" s="7"/>
      <c r="DQ98" s="7"/>
      <c r="DR98" s="7"/>
      <c r="DS98" s="7"/>
      <c r="DT98" s="7"/>
      <c r="DU98" s="7"/>
      <c r="DV98" s="7"/>
      <c r="DW98" s="7"/>
    </row>
    <row r="99" spans="2:127" ht="14" x14ac:dyDescent="0.3">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c r="DJ99" s="7"/>
      <c r="DK99" s="7"/>
      <c r="DL99" s="7"/>
      <c r="DM99" s="7"/>
      <c r="DN99" s="7"/>
      <c r="DO99" s="7"/>
      <c r="DP99" s="7"/>
      <c r="DQ99" s="7"/>
      <c r="DR99" s="7"/>
      <c r="DS99" s="7"/>
      <c r="DT99" s="7"/>
      <c r="DU99" s="7"/>
      <c r="DV99" s="7"/>
      <c r="DW99" s="7"/>
    </row>
    <row r="100" spans="2:127" ht="14" x14ac:dyDescent="0.3">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c r="DC100" s="7"/>
      <c r="DD100" s="7"/>
      <c r="DE100" s="7"/>
      <c r="DF100" s="7"/>
      <c r="DG100" s="7"/>
      <c r="DH100" s="7"/>
      <c r="DI100" s="7"/>
      <c r="DJ100" s="7"/>
      <c r="DK100" s="7"/>
      <c r="DL100" s="7"/>
      <c r="DM100" s="7"/>
      <c r="DN100" s="7"/>
      <c r="DO100" s="7"/>
      <c r="DP100" s="7"/>
      <c r="DQ100" s="7"/>
      <c r="DR100" s="7"/>
      <c r="DS100" s="7"/>
      <c r="DT100" s="7"/>
      <c r="DU100" s="7"/>
      <c r="DV100" s="7"/>
      <c r="DW100" s="7"/>
    </row>
    <row r="101" spans="2:127" ht="14" x14ac:dyDescent="0.3">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c r="CZ101" s="7"/>
      <c r="DA101" s="7"/>
      <c r="DB101" s="7"/>
      <c r="DC101" s="7"/>
      <c r="DD101" s="7"/>
      <c r="DE101" s="7"/>
      <c r="DF101" s="7"/>
      <c r="DG101" s="7"/>
      <c r="DH101" s="7"/>
      <c r="DI101" s="7"/>
      <c r="DJ101" s="7"/>
      <c r="DK101" s="7"/>
      <c r="DL101" s="7"/>
      <c r="DM101" s="7"/>
      <c r="DN101" s="7"/>
      <c r="DO101" s="7"/>
      <c r="DP101" s="7"/>
      <c r="DQ101" s="7"/>
      <c r="DR101" s="7"/>
      <c r="DS101" s="7"/>
      <c r="DT101" s="7"/>
      <c r="DU101" s="7"/>
      <c r="DV101" s="7"/>
      <c r="DW101" s="7"/>
    </row>
    <row r="102" spans="2:127" ht="14" x14ac:dyDescent="0.3">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c r="DJ102" s="7"/>
      <c r="DK102" s="7"/>
      <c r="DL102" s="7"/>
      <c r="DM102" s="7"/>
      <c r="DN102" s="7"/>
      <c r="DO102" s="7"/>
      <c r="DP102" s="7"/>
      <c r="DQ102" s="7"/>
      <c r="DR102" s="7"/>
      <c r="DS102" s="7"/>
      <c r="DT102" s="7"/>
      <c r="DU102" s="7"/>
      <c r="DV102" s="7"/>
      <c r="DW102" s="7"/>
    </row>
    <row r="103" spans="2:127" ht="14" x14ac:dyDescent="0.3">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7"/>
      <c r="DK103" s="7"/>
      <c r="DL103" s="7"/>
      <c r="DM103" s="7"/>
      <c r="DN103" s="7"/>
      <c r="DO103" s="7"/>
      <c r="DP103" s="7"/>
      <c r="DQ103" s="7"/>
      <c r="DR103" s="7"/>
      <c r="DS103" s="7"/>
      <c r="DT103" s="7"/>
      <c r="DU103" s="7"/>
      <c r="DV103" s="7"/>
      <c r="DW103" s="7"/>
    </row>
    <row r="104" spans="2:127" ht="14" x14ac:dyDescent="0.3">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c r="CX104" s="7"/>
      <c r="CY104" s="7"/>
      <c r="CZ104" s="7"/>
      <c r="DA104" s="7"/>
      <c r="DB104" s="7"/>
      <c r="DC104" s="7"/>
      <c r="DD104" s="7"/>
      <c r="DE104" s="7"/>
      <c r="DF104" s="7"/>
      <c r="DG104" s="7"/>
      <c r="DH104" s="7"/>
      <c r="DI104" s="7"/>
      <c r="DJ104" s="7"/>
      <c r="DK104" s="7"/>
      <c r="DL104" s="7"/>
      <c r="DM104" s="7"/>
      <c r="DN104" s="7"/>
      <c r="DO104" s="7"/>
      <c r="DP104" s="7"/>
      <c r="DQ104" s="7"/>
      <c r="DR104" s="7"/>
      <c r="DS104" s="7"/>
      <c r="DT104" s="7"/>
      <c r="DU104" s="7"/>
      <c r="DV104" s="7"/>
      <c r="DW104" s="7"/>
    </row>
    <row r="105" spans="2:127" ht="14" x14ac:dyDescent="0.3">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c r="DA105" s="7"/>
      <c r="DB105" s="7"/>
      <c r="DC105" s="7"/>
      <c r="DD105" s="7"/>
      <c r="DE105" s="7"/>
      <c r="DF105" s="7"/>
      <c r="DG105" s="7"/>
      <c r="DH105" s="7"/>
      <c r="DI105" s="7"/>
      <c r="DJ105" s="7"/>
      <c r="DK105" s="7"/>
      <c r="DL105" s="7"/>
      <c r="DM105" s="7"/>
      <c r="DN105" s="7"/>
      <c r="DO105" s="7"/>
      <c r="DP105" s="7"/>
      <c r="DQ105" s="7"/>
      <c r="DR105" s="7"/>
      <c r="DS105" s="7"/>
      <c r="DT105" s="7"/>
      <c r="DU105" s="7"/>
      <c r="DV105" s="7"/>
      <c r="DW105" s="7"/>
    </row>
    <row r="106" spans="2:127" ht="14" x14ac:dyDescent="0.3">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c r="DB106" s="7"/>
      <c r="DC106" s="7"/>
      <c r="DD106" s="7"/>
      <c r="DE106" s="7"/>
      <c r="DF106" s="7"/>
      <c r="DG106" s="7"/>
      <c r="DH106" s="7"/>
      <c r="DI106" s="7"/>
      <c r="DJ106" s="7"/>
      <c r="DK106" s="7"/>
      <c r="DL106" s="7"/>
      <c r="DM106" s="7"/>
      <c r="DN106" s="7"/>
      <c r="DO106" s="7"/>
      <c r="DP106" s="7"/>
      <c r="DQ106" s="7"/>
      <c r="DR106" s="7"/>
      <c r="DS106" s="7"/>
      <c r="DT106" s="7"/>
      <c r="DU106" s="7"/>
      <c r="DV106" s="7"/>
      <c r="DW106" s="7"/>
    </row>
    <row r="107" spans="2:127" ht="14" x14ac:dyDescent="0.3">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c r="DL107" s="7"/>
      <c r="DM107" s="7"/>
      <c r="DN107" s="7"/>
      <c r="DO107" s="7"/>
      <c r="DP107" s="7"/>
      <c r="DQ107" s="7"/>
      <c r="DR107" s="7"/>
      <c r="DS107" s="7"/>
      <c r="DT107" s="7"/>
      <c r="DU107" s="7"/>
      <c r="DV107" s="7"/>
      <c r="DW107" s="7"/>
    </row>
    <row r="108" spans="2:127" ht="14" x14ac:dyDescent="0.3">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7"/>
      <c r="DK108" s="7"/>
      <c r="DL108" s="7"/>
      <c r="DM108" s="7"/>
      <c r="DN108" s="7"/>
      <c r="DO108" s="7"/>
      <c r="DP108" s="7"/>
      <c r="DQ108" s="7"/>
      <c r="DR108" s="7"/>
      <c r="DS108" s="7"/>
      <c r="DT108" s="7"/>
      <c r="DU108" s="7"/>
      <c r="DV108" s="7"/>
      <c r="DW108" s="7"/>
    </row>
    <row r="109" spans="2:127" ht="14" x14ac:dyDescent="0.3">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A109" s="7"/>
      <c r="DB109" s="7"/>
      <c r="DC109" s="7"/>
      <c r="DD109" s="7"/>
      <c r="DE109" s="7"/>
      <c r="DF109" s="7"/>
      <c r="DG109" s="7"/>
      <c r="DH109" s="7"/>
      <c r="DI109" s="7"/>
      <c r="DJ109" s="7"/>
      <c r="DK109" s="7"/>
      <c r="DL109" s="7"/>
      <c r="DM109" s="7"/>
      <c r="DN109" s="7"/>
      <c r="DO109" s="7"/>
      <c r="DP109" s="7"/>
      <c r="DQ109" s="7"/>
      <c r="DR109" s="7"/>
      <c r="DS109" s="7"/>
      <c r="DT109" s="7"/>
      <c r="DU109" s="7"/>
      <c r="DV109" s="7"/>
      <c r="DW109" s="7"/>
    </row>
    <row r="110" spans="2:127" ht="14" x14ac:dyDescent="0.3">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c r="DJ110" s="7"/>
      <c r="DK110" s="7"/>
      <c r="DL110" s="7"/>
      <c r="DM110" s="7"/>
      <c r="DN110" s="7"/>
      <c r="DO110" s="7"/>
      <c r="DP110" s="7"/>
      <c r="DQ110" s="7"/>
      <c r="DR110" s="7"/>
      <c r="DS110" s="7"/>
      <c r="DT110" s="7"/>
      <c r="DU110" s="7"/>
      <c r="DV110" s="7"/>
      <c r="DW110" s="7"/>
    </row>
    <row r="111" spans="2:127" ht="14" x14ac:dyDescent="0.3">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c r="DJ111" s="7"/>
      <c r="DK111" s="7"/>
      <c r="DL111" s="7"/>
      <c r="DM111" s="7"/>
      <c r="DN111" s="7"/>
      <c r="DO111" s="7"/>
      <c r="DP111" s="7"/>
      <c r="DQ111" s="7"/>
      <c r="DR111" s="7"/>
      <c r="DS111" s="7"/>
      <c r="DT111" s="7"/>
      <c r="DU111" s="7"/>
      <c r="DV111" s="7"/>
      <c r="DW111" s="7"/>
    </row>
    <row r="112" spans="2:127" ht="14" x14ac:dyDescent="0.3">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c r="CX112" s="7"/>
      <c r="CY112" s="7"/>
      <c r="CZ112" s="7"/>
      <c r="DA112" s="7"/>
      <c r="DB112" s="7"/>
      <c r="DC112" s="7"/>
      <c r="DD112" s="7"/>
      <c r="DE112" s="7"/>
      <c r="DF112" s="7"/>
      <c r="DG112" s="7"/>
      <c r="DH112" s="7"/>
      <c r="DI112" s="7"/>
      <c r="DJ112" s="7"/>
      <c r="DK112" s="7"/>
      <c r="DL112" s="7"/>
      <c r="DM112" s="7"/>
      <c r="DN112" s="7"/>
      <c r="DO112" s="7"/>
      <c r="DP112" s="7"/>
      <c r="DQ112" s="7"/>
      <c r="DR112" s="7"/>
      <c r="DS112" s="7"/>
      <c r="DT112" s="7"/>
      <c r="DU112" s="7"/>
      <c r="DV112" s="7"/>
      <c r="DW112" s="7"/>
    </row>
    <row r="113" spans="2:127" ht="14" x14ac:dyDescent="0.3">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c r="CV113" s="7"/>
      <c r="CW113" s="7"/>
      <c r="CX113" s="7"/>
      <c r="CY113" s="7"/>
      <c r="CZ113" s="7"/>
      <c r="DA113" s="7"/>
      <c r="DB113" s="7"/>
      <c r="DC113" s="7"/>
      <c r="DD113" s="7"/>
      <c r="DE113" s="7"/>
      <c r="DF113" s="7"/>
      <c r="DG113" s="7"/>
      <c r="DH113" s="7"/>
      <c r="DI113" s="7"/>
      <c r="DJ113" s="7"/>
      <c r="DK113" s="7"/>
      <c r="DL113" s="7"/>
      <c r="DM113" s="7"/>
      <c r="DN113" s="7"/>
      <c r="DO113" s="7"/>
      <c r="DP113" s="7"/>
      <c r="DQ113" s="7"/>
      <c r="DR113" s="7"/>
      <c r="DS113" s="7"/>
      <c r="DT113" s="7"/>
      <c r="DU113" s="7"/>
      <c r="DV113" s="7"/>
      <c r="DW113" s="7"/>
    </row>
    <row r="114" spans="2:127" ht="14" x14ac:dyDescent="0.3">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c r="BY114" s="7"/>
      <c r="BZ114" s="7"/>
      <c r="CA114" s="7"/>
      <c r="CB114" s="7"/>
      <c r="CC114" s="7"/>
      <c r="CD114" s="7"/>
      <c r="CE114" s="7"/>
      <c r="CF114" s="7"/>
      <c r="CG114" s="7"/>
      <c r="CH114" s="7"/>
      <c r="CI114" s="7"/>
      <c r="CJ114" s="7"/>
      <c r="CK114" s="7"/>
      <c r="CL114" s="7"/>
      <c r="CM114" s="7"/>
      <c r="CN114" s="7"/>
      <c r="CO114" s="7"/>
      <c r="CP114" s="7"/>
      <c r="CQ114" s="7"/>
      <c r="CR114" s="7"/>
      <c r="CS114" s="7"/>
      <c r="CT114" s="7"/>
      <c r="CU114" s="7"/>
      <c r="CV114" s="7"/>
      <c r="CW114" s="7"/>
      <c r="CX114" s="7"/>
      <c r="CY114" s="7"/>
      <c r="CZ114" s="7"/>
      <c r="DA114" s="7"/>
      <c r="DB114" s="7"/>
      <c r="DC114" s="7"/>
      <c r="DD114" s="7"/>
      <c r="DE114" s="7"/>
      <c r="DF114" s="7"/>
      <c r="DG114" s="7"/>
      <c r="DH114" s="7"/>
      <c r="DI114" s="7"/>
      <c r="DJ114" s="7"/>
      <c r="DK114" s="7"/>
      <c r="DL114" s="7"/>
      <c r="DM114" s="7"/>
      <c r="DN114" s="7"/>
      <c r="DO114" s="7"/>
      <c r="DP114" s="7"/>
      <c r="DQ114" s="7"/>
      <c r="DR114" s="7"/>
      <c r="DS114" s="7"/>
      <c r="DT114" s="7"/>
      <c r="DU114" s="7"/>
      <c r="DV114" s="7"/>
      <c r="DW114" s="7"/>
    </row>
    <row r="115" spans="2:127" ht="14" x14ac:dyDescent="0.3">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c r="BY115" s="7"/>
      <c r="BZ115" s="7"/>
      <c r="CA115" s="7"/>
      <c r="CB115" s="7"/>
      <c r="CC115" s="7"/>
      <c r="CD115" s="7"/>
      <c r="CE115" s="7"/>
      <c r="CF115" s="7"/>
      <c r="CG115" s="7"/>
      <c r="CH115" s="7"/>
      <c r="CI115" s="7"/>
      <c r="CJ115" s="7"/>
      <c r="CK115" s="7"/>
      <c r="CL115" s="7"/>
      <c r="CM115" s="7"/>
      <c r="CN115" s="7"/>
      <c r="CO115" s="7"/>
      <c r="CP115" s="7"/>
      <c r="CQ115" s="7"/>
      <c r="CR115" s="7"/>
      <c r="CS115" s="7"/>
      <c r="CT115" s="7"/>
      <c r="CU115" s="7"/>
      <c r="CV115" s="7"/>
      <c r="CW115" s="7"/>
      <c r="CX115" s="7"/>
      <c r="CY115" s="7"/>
      <c r="CZ115" s="7"/>
      <c r="DA115" s="7"/>
      <c r="DB115" s="7"/>
      <c r="DC115" s="7"/>
      <c r="DD115" s="7"/>
      <c r="DE115" s="7"/>
      <c r="DF115" s="7"/>
      <c r="DG115" s="7"/>
      <c r="DH115" s="7"/>
      <c r="DI115" s="7"/>
      <c r="DJ115" s="7"/>
      <c r="DK115" s="7"/>
      <c r="DL115" s="7"/>
      <c r="DM115" s="7"/>
      <c r="DN115" s="7"/>
      <c r="DO115" s="7"/>
      <c r="DP115" s="7"/>
      <c r="DQ115" s="7"/>
      <c r="DR115" s="7"/>
      <c r="DS115" s="7"/>
      <c r="DT115" s="7"/>
      <c r="DU115" s="7"/>
      <c r="DV115" s="7"/>
      <c r="DW115" s="7"/>
    </row>
    <row r="116" spans="2:127" ht="14" x14ac:dyDescent="0.3">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c r="BY116" s="7"/>
      <c r="BZ116" s="7"/>
      <c r="CA116" s="7"/>
      <c r="CB116" s="7"/>
      <c r="CC116" s="7"/>
      <c r="CD116" s="7"/>
      <c r="CE116" s="7"/>
      <c r="CF116" s="7"/>
      <c r="CG116" s="7"/>
      <c r="CH116" s="7"/>
      <c r="CI116" s="7"/>
      <c r="CJ116" s="7"/>
      <c r="CK116" s="7"/>
      <c r="CL116" s="7"/>
      <c r="CM116" s="7"/>
      <c r="CN116" s="7"/>
      <c r="CO116" s="7"/>
      <c r="CP116" s="7"/>
      <c r="CQ116" s="7"/>
      <c r="CR116" s="7"/>
      <c r="CS116" s="7"/>
      <c r="CT116" s="7"/>
      <c r="CU116" s="7"/>
      <c r="CV116" s="7"/>
      <c r="CW116" s="7"/>
      <c r="CX116" s="7"/>
      <c r="CY116" s="7"/>
      <c r="CZ116" s="7"/>
      <c r="DA116" s="7"/>
      <c r="DB116" s="7"/>
      <c r="DC116" s="7"/>
      <c r="DD116" s="7"/>
      <c r="DE116" s="7"/>
      <c r="DF116" s="7"/>
      <c r="DG116" s="7"/>
      <c r="DH116" s="7"/>
      <c r="DI116" s="7"/>
      <c r="DJ116" s="7"/>
      <c r="DK116" s="7"/>
      <c r="DL116" s="7"/>
      <c r="DM116" s="7"/>
      <c r="DN116" s="7"/>
      <c r="DO116" s="7"/>
      <c r="DP116" s="7"/>
      <c r="DQ116" s="7"/>
      <c r="DR116" s="7"/>
      <c r="DS116" s="7"/>
      <c r="DT116" s="7"/>
      <c r="DU116" s="7"/>
      <c r="DV116" s="7"/>
      <c r="DW116" s="7"/>
    </row>
    <row r="117" spans="2:127" ht="14" x14ac:dyDescent="0.3">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CM117" s="7"/>
      <c r="CN117" s="7"/>
      <c r="CO117" s="7"/>
      <c r="CP117" s="7"/>
      <c r="CQ117" s="7"/>
      <c r="CR117" s="7"/>
      <c r="CS117" s="7"/>
      <c r="CT117" s="7"/>
      <c r="CU117" s="7"/>
      <c r="CV117" s="7"/>
      <c r="CW117" s="7"/>
      <c r="CX117" s="7"/>
      <c r="CY117" s="7"/>
      <c r="CZ117" s="7"/>
      <c r="DA117" s="7"/>
      <c r="DB117" s="7"/>
      <c r="DC117" s="7"/>
      <c r="DD117" s="7"/>
      <c r="DE117" s="7"/>
      <c r="DF117" s="7"/>
      <c r="DG117" s="7"/>
      <c r="DH117" s="7"/>
      <c r="DI117" s="7"/>
      <c r="DJ117" s="7"/>
      <c r="DK117" s="7"/>
      <c r="DL117" s="7"/>
      <c r="DM117" s="7"/>
      <c r="DN117" s="7"/>
      <c r="DO117" s="7"/>
      <c r="DP117" s="7"/>
      <c r="DQ117" s="7"/>
      <c r="DR117" s="7"/>
      <c r="DS117" s="7"/>
      <c r="DT117" s="7"/>
      <c r="DU117" s="7"/>
      <c r="DV117" s="7"/>
      <c r="DW117" s="7"/>
    </row>
    <row r="118" spans="2:127" ht="14" x14ac:dyDescent="0.3">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7"/>
      <c r="CE118" s="7"/>
      <c r="CF118" s="7"/>
      <c r="CG118" s="7"/>
      <c r="CH118" s="7"/>
      <c r="CI118" s="7"/>
      <c r="CJ118" s="7"/>
      <c r="CK118" s="7"/>
      <c r="CL118" s="7"/>
      <c r="CM118" s="7"/>
      <c r="CN118" s="7"/>
      <c r="CO118" s="7"/>
      <c r="CP118" s="7"/>
      <c r="CQ118" s="7"/>
      <c r="CR118" s="7"/>
      <c r="CS118" s="7"/>
      <c r="CT118" s="7"/>
      <c r="CU118" s="7"/>
      <c r="CV118" s="7"/>
      <c r="CW118" s="7"/>
      <c r="CX118" s="7"/>
      <c r="CY118" s="7"/>
      <c r="CZ118" s="7"/>
      <c r="DA118" s="7"/>
      <c r="DB118" s="7"/>
      <c r="DC118" s="7"/>
      <c r="DD118" s="7"/>
      <c r="DE118" s="7"/>
      <c r="DF118" s="7"/>
      <c r="DG118" s="7"/>
      <c r="DH118" s="7"/>
      <c r="DI118" s="7"/>
      <c r="DJ118" s="7"/>
      <c r="DK118" s="7"/>
      <c r="DL118" s="7"/>
      <c r="DM118" s="7"/>
      <c r="DN118" s="7"/>
      <c r="DO118" s="7"/>
      <c r="DP118" s="7"/>
      <c r="DQ118" s="7"/>
      <c r="DR118" s="7"/>
      <c r="DS118" s="7"/>
      <c r="DT118" s="7"/>
      <c r="DU118" s="7"/>
      <c r="DV118" s="7"/>
      <c r="DW118" s="7"/>
    </row>
    <row r="119" spans="2:127" ht="14" x14ac:dyDescent="0.3">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7"/>
      <c r="CG119" s="7"/>
      <c r="CH119" s="7"/>
      <c r="CI119" s="7"/>
      <c r="CJ119" s="7"/>
      <c r="CK119" s="7"/>
      <c r="CL119" s="7"/>
      <c r="CM119" s="7"/>
      <c r="CN119" s="7"/>
      <c r="CO119" s="7"/>
      <c r="CP119" s="7"/>
      <c r="CQ119" s="7"/>
      <c r="CR119" s="7"/>
      <c r="CS119" s="7"/>
      <c r="CT119" s="7"/>
      <c r="CU119" s="7"/>
      <c r="CV119" s="7"/>
      <c r="CW119" s="7"/>
      <c r="CX119" s="7"/>
      <c r="CY119" s="7"/>
      <c r="CZ119" s="7"/>
      <c r="DA119" s="7"/>
      <c r="DB119" s="7"/>
      <c r="DC119" s="7"/>
      <c r="DD119" s="7"/>
      <c r="DE119" s="7"/>
      <c r="DF119" s="7"/>
      <c r="DG119" s="7"/>
      <c r="DH119" s="7"/>
      <c r="DI119" s="7"/>
      <c r="DJ119" s="7"/>
      <c r="DK119" s="7"/>
      <c r="DL119" s="7"/>
      <c r="DM119" s="7"/>
      <c r="DN119" s="7"/>
      <c r="DO119" s="7"/>
      <c r="DP119" s="7"/>
      <c r="DQ119" s="7"/>
      <c r="DR119" s="7"/>
      <c r="DS119" s="7"/>
      <c r="DT119" s="7"/>
      <c r="DU119" s="7"/>
      <c r="DV119" s="7"/>
      <c r="DW119" s="7"/>
    </row>
    <row r="120" spans="2:127" ht="14" x14ac:dyDescent="0.3">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c r="BY120" s="7"/>
      <c r="BZ120" s="7"/>
      <c r="CA120" s="7"/>
      <c r="CB120" s="7"/>
      <c r="CC120" s="7"/>
      <c r="CD120" s="7"/>
      <c r="CE120" s="7"/>
      <c r="CF120" s="7"/>
      <c r="CG120" s="7"/>
      <c r="CH120" s="7"/>
      <c r="CI120" s="7"/>
      <c r="CJ120" s="7"/>
      <c r="CK120" s="7"/>
      <c r="CL120" s="7"/>
      <c r="CM120" s="7"/>
      <c r="CN120" s="7"/>
      <c r="CO120" s="7"/>
      <c r="CP120" s="7"/>
      <c r="CQ120" s="7"/>
      <c r="CR120" s="7"/>
      <c r="CS120" s="7"/>
      <c r="CT120" s="7"/>
      <c r="CU120" s="7"/>
      <c r="CV120" s="7"/>
      <c r="CW120" s="7"/>
      <c r="CX120" s="7"/>
      <c r="CY120" s="7"/>
      <c r="CZ120" s="7"/>
      <c r="DA120" s="7"/>
      <c r="DB120" s="7"/>
      <c r="DC120" s="7"/>
      <c r="DD120" s="7"/>
      <c r="DE120" s="7"/>
      <c r="DF120" s="7"/>
      <c r="DG120" s="7"/>
      <c r="DH120" s="7"/>
      <c r="DI120" s="7"/>
      <c r="DJ120" s="7"/>
      <c r="DK120" s="7"/>
      <c r="DL120" s="7"/>
      <c r="DM120" s="7"/>
      <c r="DN120" s="7"/>
      <c r="DO120" s="7"/>
      <c r="DP120" s="7"/>
      <c r="DQ120" s="7"/>
      <c r="DR120" s="7"/>
      <c r="DS120" s="7"/>
      <c r="DT120" s="7"/>
      <c r="DU120" s="7"/>
      <c r="DV120" s="7"/>
      <c r="DW120" s="7"/>
    </row>
    <row r="121" spans="2:127" ht="14" x14ac:dyDescent="0.3">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c r="CM121" s="7"/>
      <c r="CN121" s="7"/>
      <c r="CO121" s="7"/>
      <c r="CP121" s="7"/>
      <c r="CQ121" s="7"/>
      <c r="CR121" s="7"/>
      <c r="CS121" s="7"/>
      <c r="CT121" s="7"/>
      <c r="CU121" s="7"/>
      <c r="CV121" s="7"/>
      <c r="CW121" s="7"/>
      <c r="CX121" s="7"/>
      <c r="CY121" s="7"/>
      <c r="CZ121" s="7"/>
      <c r="DA121" s="7"/>
      <c r="DB121" s="7"/>
      <c r="DC121" s="7"/>
      <c r="DD121" s="7"/>
      <c r="DE121" s="7"/>
      <c r="DF121" s="7"/>
      <c r="DG121" s="7"/>
      <c r="DH121" s="7"/>
      <c r="DI121" s="7"/>
      <c r="DJ121" s="7"/>
      <c r="DK121" s="7"/>
      <c r="DL121" s="7"/>
      <c r="DM121" s="7"/>
      <c r="DN121" s="7"/>
      <c r="DO121" s="7"/>
      <c r="DP121" s="7"/>
      <c r="DQ121" s="7"/>
      <c r="DR121" s="7"/>
      <c r="DS121" s="7"/>
      <c r="DT121" s="7"/>
      <c r="DU121" s="7"/>
      <c r="DV121" s="7"/>
      <c r="DW121" s="7"/>
    </row>
    <row r="122" spans="2:127" ht="14" x14ac:dyDescent="0.3">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c r="BY122" s="7"/>
      <c r="BZ122" s="7"/>
      <c r="CA122" s="7"/>
      <c r="CB122" s="7"/>
      <c r="CC122" s="7"/>
      <c r="CD122" s="7"/>
      <c r="CE122" s="7"/>
      <c r="CF122" s="7"/>
      <c r="CG122" s="7"/>
      <c r="CH122" s="7"/>
      <c r="CI122" s="7"/>
      <c r="CJ122" s="7"/>
      <c r="CK122" s="7"/>
      <c r="CL122" s="7"/>
      <c r="CM122" s="7"/>
      <c r="CN122" s="7"/>
      <c r="CO122" s="7"/>
      <c r="CP122" s="7"/>
      <c r="CQ122" s="7"/>
      <c r="CR122" s="7"/>
      <c r="CS122" s="7"/>
      <c r="CT122" s="7"/>
      <c r="CU122" s="7"/>
      <c r="CV122" s="7"/>
      <c r="CW122" s="7"/>
      <c r="CX122" s="7"/>
      <c r="CY122" s="7"/>
      <c r="CZ122" s="7"/>
      <c r="DA122" s="7"/>
      <c r="DB122" s="7"/>
      <c r="DC122" s="7"/>
      <c r="DD122" s="7"/>
      <c r="DE122" s="7"/>
      <c r="DF122" s="7"/>
      <c r="DG122" s="7"/>
      <c r="DH122" s="7"/>
      <c r="DI122" s="7"/>
      <c r="DJ122" s="7"/>
      <c r="DK122" s="7"/>
      <c r="DL122" s="7"/>
      <c r="DM122" s="7"/>
      <c r="DN122" s="7"/>
      <c r="DO122" s="7"/>
      <c r="DP122" s="7"/>
      <c r="DQ122" s="7"/>
      <c r="DR122" s="7"/>
      <c r="DS122" s="7"/>
      <c r="DT122" s="7"/>
      <c r="DU122" s="7"/>
      <c r="DV122" s="7"/>
      <c r="DW122" s="7"/>
    </row>
    <row r="123" spans="2:127" ht="14" x14ac:dyDescent="0.3">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c r="CG123" s="7"/>
      <c r="CH123" s="7"/>
      <c r="CI123" s="7"/>
      <c r="CJ123" s="7"/>
      <c r="CK123" s="7"/>
      <c r="CL123" s="7"/>
      <c r="CM123" s="7"/>
      <c r="CN123" s="7"/>
      <c r="CO123" s="7"/>
      <c r="CP123" s="7"/>
      <c r="CQ123" s="7"/>
      <c r="CR123" s="7"/>
      <c r="CS123" s="7"/>
      <c r="CT123" s="7"/>
      <c r="CU123" s="7"/>
      <c r="CV123" s="7"/>
      <c r="CW123" s="7"/>
      <c r="CX123" s="7"/>
      <c r="CY123" s="7"/>
      <c r="CZ123" s="7"/>
      <c r="DA123" s="7"/>
      <c r="DB123" s="7"/>
      <c r="DC123" s="7"/>
      <c r="DD123" s="7"/>
      <c r="DE123" s="7"/>
      <c r="DF123" s="7"/>
      <c r="DG123" s="7"/>
      <c r="DH123" s="7"/>
      <c r="DI123" s="7"/>
      <c r="DJ123" s="7"/>
      <c r="DK123" s="7"/>
      <c r="DL123" s="7"/>
      <c r="DM123" s="7"/>
      <c r="DN123" s="7"/>
      <c r="DO123" s="7"/>
      <c r="DP123" s="7"/>
      <c r="DQ123" s="7"/>
      <c r="DR123" s="7"/>
      <c r="DS123" s="7"/>
      <c r="DT123" s="7"/>
      <c r="DU123" s="7"/>
      <c r="DV123" s="7"/>
      <c r="DW123" s="7"/>
    </row>
    <row r="124" spans="2:127" ht="14" x14ac:dyDescent="0.3">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c r="BR124" s="7"/>
      <c r="BS124" s="7"/>
      <c r="BT124" s="7"/>
      <c r="BU124" s="7"/>
      <c r="BV124" s="7"/>
      <c r="BW124" s="7"/>
      <c r="BX124" s="7"/>
      <c r="BY124" s="7"/>
      <c r="BZ124" s="7"/>
      <c r="CA124" s="7"/>
      <c r="CB124" s="7"/>
      <c r="CC124" s="7"/>
      <c r="CD124" s="7"/>
      <c r="CE124" s="7"/>
      <c r="CF124" s="7"/>
      <c r="CG124" s="7"/>
      <c r="CH124" s="7"/>
      <c r="CI124" s="7"/>
      <c r="CJ124" s="7"/>
      <c r="CK124" s="7"/>
      <c r="CL124" s="7"/>
      <c r="CM124" s="7"/>
      <c r="CN124" s="7"/>
      <c r="CO124" s="7"/>
      <c r="CP124" s="7"/>
      <c r="CQ124" s="7"/>
      <c r="CR124" s="7"/>
      <c r="CS124" s="7"/>
      <c r="CT124" s="7"/>
      <c r="CU124" s="7"/>
      <c r="CV124" s="7"/>
      <c r="CW124" s="7"/>
      <c r="CX124" s="7"/>
      <c r="CY124" s="7"/>
      <c r="CZ124" s="7"/>
      <c r="DA124" s="7"/>
      <c r="DB124" s="7"/>
      <c r="DC124" s="7"/>
      <c r="DD124" s="7"/>
      <c r="DE124" s="7"/>
      <c r="DF124" s="7"/>
      <c r="DG124" s="7"/>
      <c r="DH124" s="7"/>
      <c r="DI124" s="7"/>
      <c r="DJ124" s="7"/>
      <c r="DK124" s="7"/>
      <c r="DL124" s="7"/>
      <c r="DM124" s="7"/>
      <c r="DN124" s="7"/>
      <c r="DO124" s="7"/>
      <c r="DP124" s="7"/>
      <c r="DQ124" s="7"/>
      <c r="DR124" s="7"/>
      <c r="DS124" s="7"/>
      <c r="DT124" s="7"/>
      <c r="DU124" s="7"/>
      <c r="DV124" s="7"/>
      <c r="DW124" s="7"/>
    </row>
    <row r="125" spans="2:127" ht="14" x14ac:dyDescent="0.3">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c r="BR125" s="7"/>
      <c r="BS125" s="7"/>
      <c r="BT125" s="7"/>
      <c r="BU125" s="7"/>
      <c r="BV125" s="7"/>
      <c r="BW125" s="7"/>
      <c r="BX125" s="7"/>
      <c r="BY125" s="7"/>
      <c r="BZ125" s="7"/>
      <c r="CA125" s="7"/>
      <c r="CB125" s="7"/>
      <c r="CC125" s="7"/>
      <c r="CD125" s="7"/>
      <c r="CE125" s="7"/>
      <c r="CF125" s="7"/>
      <c r="CG125" s="7"/>
      <c r="CH125" s="7"/>
      <c r="CI125" s="7"/>
      <c r="CJ125" s="7"/>
      <c r="CK125" s="7"/>
      <c r="CL125" s="7"/>
      <c r="CM125" s="7"/>
      <c r="CN125" s="7"/>
      <c r="CO125" s="7"/>
      <c r="CP125" s="7"/>
      <c r="CQ125" s="7"/>
      <c r="CR125" s="7"/>
      <c r="CS125" s="7"/>
      <c r="CT125" s="7"/>
      <c r="CU125" s="7"/>
      <c r="CV125" s="7"/>
      <c r="CW125" s="7"/>
      <c r="CX125" s="7"/>
      <c r="CY125" s="7"/>
      <c r="CZ125" s="7"/>
      <c r="DA125" s="7"/>
      <c r="DB125" s="7"/>
      <c r="DC125" s="7"/>
      <c r="DD125" s="7"/>
      <c r="DE125" s="7"/>
      <c r="DF125" s="7"/>
      <c r="DG125" s="7"/>
      <c r="DH125" s="7"/>
      <c r="DI125" s="7"/>
      <c r="DJ125" s="7"/>
      <c r="DK125" s="7"/>
      <c r="DL125" s="7"/>
      <c r="DM125" s="7"/>
      <c r="DN125" s="7"/>
      <c r="DO125" s="7"/>
      <c r="DP125" s="7"/>
      <c r="DQ125" s="7"/>
      <c r="DR125" s="7"/>
      <c r="DS125" s="7"/>
      <c r="DT125" s="7"/>
      <c r="DU125" s="7"/>
      <c r="DV125" s="7"/>
      <c r="DW125" s="7"/>
    </row>
    <row r="126" spans="2:127" ht="14" x14ac:dyDescent="0.3">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7"/>
      <c r="BT126" s="7"/>
      <c r="BU126" s="7"/>
      <c r="BV126" s="7"/>
      <c r="BW126" s="7"/>
      <c r="BX126" s="7"/>
      <c r="BY126" s="7"/>
      <c r="BZ126" s="7"/>
      <c r="CA126" s="7"/>
      <c r="CB126" s="7"/>
      <c r="CC126" s="7"/>
      <c r="CD126" s="7"/>
      <c r="CE126" s="7"/>
      <c r="CF126" s="7"/>
      <c r="CG126" s="7"/>
      <c r="CH126" s="7"/>
      <c r="CI126" s="7"/>
      <c r="CJ126" s="7"/>
      <c r="CK126" s="7"/>
      <c r="CL126" s="7"/>
      <c r="CM126" s="7"/>
      <c r="CN126" s="7"/>
      <c r="CO126" s="7"/>
      <c r="CP126" s="7"/>
      <c r="CQ126" s="7"/>
      <c r="CR126" s="7"/>
      <c r="CS126" s="7"/>
      <c r="CT126" s="7"/>
      <c r="CU126" s="7"/>
      <c r="CV126" s="7"/>
      <c r="CW126" s="7"/>
      <c r="CX126" s="7"/>
      <c r="CY126" s="7"/>
      <c r="CZ126" s="7"/>
      <c r="DA126" s="7"/>
      <c r="DB126" s="7"/>
      <c r="DC126" s="7"/>
      <c r="DD126" s="7"/>
      <c r="DE126" s="7"/>
      <c r="DF126" s="7"/>
      <c r="DG126" s="7"/>
      <c r="DH126" s="7"/>
      <c r="DI126" s="7"/>
      <c r="DJ126" s="7"/>
      <c r="DK126" s="7"/>
      <c r="DL126" s="7"/>
      <c r="DM126" s="7"/>
      <c r="DN126" s="7"/>
      <c r="DO126" s="7"/>
      <c r="DP126" s="7"/>
      <c r="DQ126" s="7"/>
      <c r="DR126" s="7"/>
      <c r="DS126" s="7"/>
      <c r="DT126" s="7"/>
      <c r="DU126" s="7"/>
      <c r="DV126" s="7"/>
      <c r="DW126" s="7"/>
    </row>
    <row r="127" spans="2:127" ht="14" x14ac:dyDescent="0.3">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c r="BM127" s="7"/>
      <c r="BN127" s="7"/>
      <c r="BO127" s="7"/>
      <c r="BP127" s="7"/>
      <c r="BQ127" s="7"/>
      <c r="BR127" s="7"/>
      <c r="BS127" s="7"/>
      <c r="BT127" s="7"/>
      <c r="BU127" s="7"/>
      <c r="BV127" s="7"/>
      <c r="BW127" s="7"/>
      <c r="BX127" s="7"/>
      <c r="BY127" s="7"/>
      <c r="BZ127" s="7"/>
      <c r="CA127" s="7"/>
      <c r="CB127" s="7"/>
      <c r="CC127" s="7"/>
      <c r="CD127" s="7"/>
      <c r="CE127" s="7"/>
      <c r="CF127" s="7"/>
      <c r="CG127" s="7"/>
      <c r="CH127" s="7"/>
      <c r="CI127" s="7"/>
      <c r="CJ127" s="7"/>
      <c r="CK127" s="7"/>
      <c r="CL127" s="7"/>
      <c r="CM127" s="7"/>
      <c r="CN127" s="7"/>
      <c r="CO127" s="7"/>
      <c r="CP127" s="7"/>
      <c r="CQ127" s="7"/>
      <c r="CR127" s="7"/>
      <c r="CS127" s="7"/>
      <c r="CT127" s="7"/>
      <c r="CU127" s="7"/>
      <c r="CV127" s="7"/>
      <c r="CW127" s="7"/>
      <c r="CX127" s="7"/>
      <c r="CY127" s="7"/>
      <c r="CZ127" s="7"/>
      <c r="DA127" s="7"/>
      <c r="DB127" s="7"/>
      <c r="DC127" s="7"/>
      <c r="DD127" s="7"/>
      <c r="DE127" s="7"/>
      <c r="DF127" s="7"/>
      <c r="DG127" s="7"/>
      <c r="DH127" s="7"/>
      <c r="DI127" s="7"/>
      <c r="DJ127" s="7"/>
      <c r="DK127" s="7"/>
      <c r="DL127" s="7"/>
      <c r="DM127" s="7"/>
      <c r="DN127" s="7"/>
      <c r="DO127" s="7"/>
      <c r="DP127" s="7"/>
      <c r="DQ127" s="7"/>
      <c r="DR127" s="7"/>
      <c r="DS127" s="7"/>
      <c r="DT127" s="7"/>
      <c r="DU127" s="7"/>
      <c r="DV127" s="7"/>
      <c r="DW127" s="7"/>
    </row>
    <row r="128" spans="2:127" ht="14" x14ac:dyDescent="0.3">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7"/>
      <c r="BT128" s="7"/>
      <c r="BU128" s="7"/>
      <c r="BV128" s="7"/>
      <c r="BW128" s="7"/>
      <c r="BX128" s="7"/>
      <c r="BY128" s="7"/>
      <c r="BZ128" s="7"/>
      <c r="CA128" s="7"/>
      <c r="CB128" s="7"/>
      <c r="CC128" s="7"/>
      <c r="CD128" s="7"/>
      <c r="CE128" s="7"/>
      <c r="CF128" s="7"/>
      <c r="CG128" s="7"/>
      <c r="CH128" s="7"/>
      <c r="CI128" s="7"/>
      <c r="CJ128" s="7"/>
      <c r="CK128" s="7"/>
      <c r="CL128" s="7"/>
      <c r="CM128" s="7"/>
      <c r="CN128" s="7"/>
      <c r="CO128" s="7"/>
      <c r="CP128" s="7"/>
      <c r="CQ128" s="7"/>
      <c r="CR128" s="7"/>
      <c r="CS128" s="7"/>
      <c r="CT128" s="7"/>
      <c r="CU128" s="7"/>
      <c r="CV128" s="7"/>
      <c r="CW128" s="7"/>
      <c r="CX128" s="7"/>
      <c r="CY128" s="7"/>
      <c r="CZ128" s="7"/>
      <c r="DA128" s="7"/>
      <c r="DB128" s="7"/>
      <c r="DC128" s="7"/>
      <c r="DD128" s="7"/>
      <c r="DE128" s="7"/>
      <c r="DF128" s="7"/>
      <c r="DG128" s="7"/>
      <c r="DH128" s="7"/>
      <c r="DI128" s="7"/>
      <c r="DJ128" s="7"/>
      <c r="DK128" s="7"/>
      <c r="DL128" s="7"/>
      <c r="DM128" s="7"/>
      <c r="DN128" s="7"/>
      <c r="DO128" s="7"/>
      <c r="DP128" s="7"/>
      <c r="DQ128" s="7"/>
      <c r="DR128" s="7"/>
      <c r="DS128" s="7"/>
      <c r="DT128" s="7"/>
      <c r="DU128" s="7"/>
      <c r="DV128" s="7"/>
      <c r="DW128" s="7"/>
    </row>
    <row r="129" spans="2:127" ht="14" x14ac:dyDescent="0.3">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c r="BO129" s="7"/>
      <c r="BP129" s="7"/>
      <c r="BQ129" s="7"/>
      <c r="BR129" s="7"/>
      <c r="BS129" s="7"/>
      <c r="BT129" s="7"/>
      <c r="BU129" s="7"/>
      <c r="BV129" s="7"/>
      <c r="BW129" s="7"/>
      <c r="BX129" s="7"/>
      <c r="BY129" s="7"/>
      <c r="BZ129" s="7"/>
      <c r="CA129" s="7"/>
      <c r="CB129" s="7"/>
      <c r="CC129" s="7"/>
      <c r="CD129" s="7"/>
      <c r="CE129" s="7"/>
      <c r="CF129" s="7"/>
      <c r="CG129" s="7"/>
      <c r="CH129" s="7"/>
      <c r="CI129" s="7"/>
      <c r="CJ129" s="7"/>
      <c r="CK129" s="7"/>
      <c r="CL129" s="7"/>
      <c r="CM129" s="7"/>
      <c r="CN129" s="7"/>
      <c r="CO129" s="7"/>
      <c r="CP129" s="7"/>
      <c r="CQ129" s="7"/>
      <c r="CR129" s="7"/>
      <c r="CS129" s="7"/>
      <c r="CT129" s="7"/>
      <c r="CU129" s="7"/>
      <c r="CV129" s="7"/>
      <c r="CW129" s="7"/>
      <c r="CX129" s="7"/>
      <c r="CY129" s="7"/>
      <c r="CZ129" s="7"/>
      <c r="DA129" s="7"/>
      <c r="DB129" s="7"/>
      <c r="DC129" s="7"/>
      <c r="DD129" s="7"/>
      <c r="DE129" s="7"/>
      <c r="DF129" s="7"/>
      <c r="DG129" s="7"/>
      <c r="DH129" s="7"/>
      <c r="DI129" s="7"/>
      <c r="DJ129" s="7"/>
      <c r="DK129" s="7"/>
      <c r="DL129" s="7"/>
      <c r="DM129" s="7"/>
      <c r="DN129" s="7"/>
      <c r="DO129" s="7"/>
      <c r="DP129" s="7"/>
      <c r="DQ129" s="7"/>
      <c r="DR129" s="7"/>
      <c r="DS129" s="7"/>
      <c r="DT129" s="7"/>
      <c r="DU129" s="7"/>
      <c r="DV129" s="7"/>
      <c r="DW129" s="7"/>
    </row>
    <row r="130" spans="2:127" ht="14" x14ac:dyDescent="0.3">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c r="BM130" s="7"/>
      <c r="BN130" s="7"/>
      <c r="BO130" s="7"/>
      <c r="BP130" s="7"/>
      <c r="BQ130" s="7"/>
      <c r="BR130" s="7"/>
      <c r="BS130" s="7"/>
      <c r="BT130" s="7"/>
      <c r="BU130" s="7"/>
      <c r="BV130" s="7"/>
      <c r="BW130" s="7"/>
      <c r="BX130" s="7"/>
      <c r="BY130" s="7"/>
      <c r="BZ130" s="7"/>
      <c r="CA130" s="7"/>
      <c r="CB130" s="7"/>
      <c r="CC130" s="7"/>
      <c r="CD130" s="7"/>
      <c r="CE130" s="7"/>
      <c r="CF130" s="7"/>
      <c r="CG130" s="7"/>
      <c r="CH130" s="7"/>
      <c r="CI130" s="7"/>
      <c r="CJ130" s="7"/>
      <c r="CK130" s="7"/>
      <c r="CL130" s="7"/>
      <c r="CM130" s="7"/>
      <c r="CN130" s="7"/>
      <c r="CO130" s="7"/>
      <c r="CP130" s="7"/>
      <c r="CQ130" s="7"/>
      <c r="CR130" s="7"/>
      <c r="CS130" s="7"/>
      <c r="CT130" s="7"/>
      <c r="CU130" s="7"/>
      <c r="CV130" s="7"/>
      <c r="CW130" s="7"/>
      <c r="CX130" s="7"/>
      <c r="CY130" s="7"/>
      <c r="CZ130" s="7"/>
      <c r="DA130" s="7"/>
      <c r="DB130" s="7"/>
      <c r="DC130" s="7"/>
      <c r="DD130" s="7"/>
      <c r="DE130" s="7"/>
      <c r="DF130" s="7"/>
      <c r="DG130" s="7"/>
      <c r="DH130" s="7"/>
      <c r="DI130" s="7"/>
      <c r="DJ130" s="7"/>
      <c r="DK130" s="7"/>
      <c r="DL130" s="7"/>
      <c r="DM130" s="7"/>
      <c r="DN130" s="7"/>
      <c r="DO130" s="7"/>
      <c r="DP130" s="7"/>
      <c r="DQ130" s="7"/>
      <c r="DR130" s="7"/>
      <c r="DS130" s="7"/>
      <c r="DT130" s="7"/>
      <c r="DU130" s="7"/>
      <c r="DV130" s="7"/>
      <c r="DW130" s="7"/>
    </row>
    <row r="131" spans="2:127" ht="14" x14ac:dyDescent="0.3">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c r="BM131" s="7"/>
      <c r="BN131" s="7"/>
      <c r="BO131" s="7"/>
      <c r="BP131" s="7"/>
      <c r="BQ131" s="7"/>
      <c r="BR131" s="7"/>
      <c r="BS131" s="7"/>
      <c r="BT131" s="7"/>
      <c r="BU131" s="7"/>
      <c r="BV131" s="7"/>
      <c r="BW131" s="7"/>
      <c r="BX131" s="7"/>
      <c r="BY131" s="7"/>
      <c r="BZ131" s="7"/>
      <c r="CA131" s="7"/>
      <c r="CB131" s="7"/>
      <c r="CC131" s="7"/>
      <c r="CD131" s="7"/>
      <c r="CE131" s="7"/>
      <c r="CF131" s="7"/>
      <c r="CG131" s="7"/>
      <c r="CH131" s="7"/>
      <c r="CI131" s="7"/>
      <c r="CJ131" s="7"/>
      <c r="CK131" s="7"/>
      <c r="CL131" s="7"/>
      <c r="CM131" s="7"/>
      <c r="CN131" s="7"/>
      <c r="CO131" s="7"/>
      <c r="CP131" s="7"/>
      <c r="CQ131" s="7"/>
      <c r="CR131" s="7"/>
      <c r="CS131" s="7"/>
      <c r="CT131" s="7"/>
      <c r="CU131" s="7"/>
      <c r="CV131" s="7"/>
      <c r="CW131" s="7"/>
      <c r="CX131" s="7"/>
      <c r="CY131" s="7"/>
      <c r="CZ131" s="7"/>
      <c r="DA131" s="7"/>
      <c r="DB131" s="7"/>
      <c r="DC131" s="7"/>
      <c r="DD131" s="7"/>
      <c r="DE131" s="7"/>
      <c r="DF131" s="7"/>
      <c r="DG131" s="7"/>
      <c r="DH131" s="7"/>
      <c r="DI131" s="7"/>
      <c r="DJ131" s="7"/>
      <c r="DK131" s="7"/>
      <c r="DL131" s="7"/>
      <c r="DM131" s="7"/>
      <c r="DN131" s="7"/>
      <c r="DO131" s="7"/>
      <c r="DP131" s="7"/>
      <c r="DQ131" s="7"/>
      <c r="DR131" s="7"/>
      <c r="DS131" s="7"/>
      <c r="DT131" s="7"/>
      <c r="DU131" s="7"/>
      <c r="DV131" s="7"/>
      <c r="DW131" s="7"/>
    </row>
    <row r="132" spans="2:127" ht="14" x14ac:dyDescent="0.3">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c r="BF132" s="7"/>
      <c r="BG132" s="7"/>
      <c r="BH132" s="7"/>
      <c r="BI132" s="7"/>
      <c r="BJ132" s="7"/>
      <c r="BK132" s="7"/>
      <c r="BL132" s="7"/>
      <c r="BM132" s="7"/>
      <c r="BN132" s="7"/>
      <c r="BO132" s="7"/>
      <c r="BP132" s="7"/>
      <c r="BQ132" s="7"/>
      <c r="BR132" s="7"/>
      <c r="BS132" s="7"/>
      <c r="BT132" s="7"/>
      <c r="BU132" s="7"/>
      <c r="BV132" s="7"/>
      <c r="BW132" s="7"/>
      <c r="BX132" s="7"/>
      <c r="BY132" s="7"/>
      <c r="BZ132" s="7"/>
      <c r="CA132" s="7"/>
      <c r="CB132" s="7"/>
      <c r="CC132" s="7"/>
      <c r="CD132" s="7"/>
      <c r="CE132" s="7"/>
      <c r="CF132" s="7"/>
      <c r="CG132" s="7"/>
      <c r="CH132" s="7"/>
      <c r="CI132" s="7"/>
      <c r="CJ132" s="7"/>
      <c r="CK132" s="7"/>
      <c r="CL132" s="7"/>
      <c r="CM132" s="7"/>
      <c r="CN132" s="7"/>
      <c r="CO132" s="7"/>
      <c r="CP132" s="7"/>
      <c r="CQ132" s="7"/>
      <c r="CR132" s="7"/>
      <c r="CS132" s="7"/>
      <c r="CT132" s="7"/>
      <c r="CU132" s="7"/>
      <c r="CV132" s="7"/>
      <c r="CW132" s="7"/>
      <c r="CX132" s="7"/>
      <c r="CY132" s="7"/>
      <c r="CZ132" s="7"/>
      <c r="DA132" s="7"/>
      <c r="DB132" s="7"/>
      <c r="DC132" s="7"/>
      <c r="DD132" s="7"/>
      <c r="DE132" s="7"/>
      <c r="DF132" s="7"/>
      <c r="DG132" s="7"/>
      <c r="DH132" s="7"/>
      <c r="DI132" s="7"/>
      <c r="DJ132" s="7"/>
      <c r="DK132" s="7"/>
      <c r="DL132" s="7"/>
      <c r="DM132" s="7"/>
      <c r="DN132" s="7"/>
      <c r="DO132" s="7"/>
      <c r="DP132" s="7"/>
      <c r="DQ132" s="7"/>
      <c r="DR132" s="7"/>
      <c r="DS132" s="7"/>
      <c r="DT132" s="7"/>
      <c r="DU132" s="7"/>
      <c r="DV132" s="7"/>
      <c r="DW132" s="7"/>
    </row>
    <row r="133" spans="2:127" ht="14" x14ac:dyDescent="0.3">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c r="BF133" s="7"/>
      <c r="BG133" s="7"/>
      <c r="BH133" s="7"/>
      <c r="BI133" s="7"/>
      <c r="BJ133" s="7"/>
      <c r="BK133" s="7"/>
      <c r="BL133" s="7"/>
      <c r="BM133" s="7"/>
      <c r="BN133" s="7"/>
      <c r="BO133" s="7"/>
      <c r="BP133" s="7"/>
      <c r="BQ133" s="7"/>
      <c r="BR133" s="7"/>
      <c r="BS133" s="7"/>
      <c r="BT133" s="7"/>
      <c r="BU133" s="7"/>
      <c r="BV133" s="7"/>
      <c r="BW133" s="7"/>
      <c r="BX133" s="7"/>
      <c r="BY133" s="7"/>
      <c r="BZ133" s="7"/>
      <c r="CA133" s="7"/>
      <c r="CB133" s="7"/>
      <c r="CC133" s="7"/>
      <c r="CD133" s="7"/>
      <c r="CE133" s="7"/>
      <c r="CF133" s="7"/>
      <c r="CG133" s="7"/>
      <c r="CH133" s="7"/>
      <c r="CI133" s="7"/>
      <c r="CJ133" s="7"/>
      <c r="CK133" s="7"/>
      <c r="CL133" s="7"/>
      <c r="CM133" s="7"/>
      <c r="CN133" s="7"/>
      <c r="CO133" s="7"/>
      <c r="CP133" s="7"/>
      <c r="CQ133" s="7"/>
      <c r="CR133" s="7"/>
      <c r="CS133" s="7"/>
      <c r="CT133" s="7"/>
      <c r="CU133" s="7"/>
      <c r="CV133" s="7"/>
      <c r="CW133" s="7"/>
      <c r="CX133" s="7"/>
      <c r="CY133" s="7"/>
      <c r="CZ133" s="7"/>
      <c r="DA133" s="7"/>
      <c r="DB133" s="7"/>
      <c r="DC133" s="7"/>
      <c r="DD133" s="7"/>
      <c r="DE133" s="7"/>
      <c r="DF133" s="7"/>
      <c r="DG133" s="7"/>
      <c r="DH133" s="7"/>
      <c r="DI133" s="7"/>
      <c r="DJ133" s="7"/>
      <c r="DK133" s="7"/>
      <c r="DL133" s="7"/>
      <c r="DM133" s="7"/>
      <c r="DN133" s="7"/>
      <c r="DO133" s="7"/>
      <c r="DP133" s="7"/>
      <c r="DQ133" s="7"/>
      <c r="DR133" s="7"/>
      <c r="DS133" s="7"/>
      <c r="DT133" s="7"/>
      <c r="DU133" s="7"/>
      <c r="DV133" s="7"/>
      <c r="DW133" s="7"/>
    </row>
    <row r="134" spans="2:127" ht="14" x14ac:dyDescent="0.3">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c r="BG134" s="7"/>
      <c r="BH134" s="7"/>
      <c r="BI134" s="7"/>
      <c r="BJ134" s="7"/>
      <c r="BK134" s="7"/>
      <c r="BL134" s="7"/>
      <c r="BM134" s="7"/>
      <c r="BN134" s="7"/>
      <c r="BO134" s="7"/>
      <c r="BP134" s="7"/>
      <c r="BQ134" s="7"/>
      <c r="BR134" s="7"/>
      <c r="BS134" s="7"/>
      <c r="BT134" s="7"/>
      <c r="BU134" s="7"/>
      <c r="BV134" s="7"/>
      <c r="BW134" s="7"/>
      <c r="BX134" s="7"/>
      <c r="BY134" s="7"/>
      <c r="BZ134" s="7"/>
      <c r="CA134" s="7"/>
      <c r="CB134" s="7"/>
      <c r="CC134" s="7"/>
      <c r="CD134" s="7"/>
      <c r="CE134" s="7"/>
      <c r="CF134" s="7"/>
      <c r="CG134" s="7"/>
      <c r="CH134" s="7"/>
      <c r="CI134" s="7"/>
      <c r="CJ134" s="7"/>
      <c r="CK134" s="7"/>
      <c r="CL134" s="7"/>
      <c r="CM134" s="7"/>
      <c r="CN134" s="7"/>
      <c r="CO134" s="7"/>
      <c r="CP134" s="7"/>
      <c r="CQ134" s="7"/>
      <c r="CR134" s="7"/>
      <c r="CS134" s="7"/>
      <c r="CT134" s="7"/>
      <c r="CU134" s="7"/>
      <c r="CV134" s="7"/>
      <c r="CW134" s="7"/>
      <c r="CX134" s="7"/>
      <c r="CY134" s="7"/>
      <c r="CZ134" s="7"/>
      <c r="DA134" s="7"/>
      <c r="DB134" s="7"/>
      <c r="DC134" s="7"/>
      <c r="DD134" s="7"/>
      <c r="DE134" s="7"/>
      <c r="DF134" s="7"/>
      <c r="DG134" s="7"/>
      <c r="DH134" s="7"/>
      <c r="DI134" s="7"/>
      <c r="DJ134" s="7"/>
      <c r="DK134" s="7"/>
      <c r="DL134" s="7"/>
      <c r="DM134" s="7"/>
      <c r="DN134" s="7"/>
      <c r="DO134" s="7"/>
      <c r="DP134" s="7"/>
      <c r="DQ134" s="7"/>
      <c r="DR134" s="7"/>
      <c r="DS134" s="7"/>
      <c r="DT134" s="7"/>
      <c r="DU134" s="7"/>
      <c r="DV134" s="7"/>
      <c r="DW134" s="7"/>
    </row>
    <row r="135" spans="2:127" ht="14" x14ac:dyDescent="0.3">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c r="BH135" s="7"/>
      <c r="BI135" s="7"/>
      <c r="BJ135" s="7"/>
      <c r="BK135" s="7"/>
      <c r="BL135" s="7"/>
      <c r="BM135" s="7"/>
      <c r="BN135" s="7"/>
      <c r="BO135" s="7"/>
      <c r="BP135" s="7"/>
      <c r="BQ135" s="7"/>
      <c r="BR135" s="7"/>
      <c r="BS135" s="7"/>
      <c r="BT135" s="7"/>
      <c r="BU135" s="7"/>
      <c r="BV135" s="7"/>
      <c r="BW135" s="7"/>
      <c r="BX135" s="7"/>
      <c r="BY135" s="7"/>
      <c r="BZ135" s="7"/>
      <c r="CA135" s="7"/>
      <c r="CB135" s="7"/>
      <c r="CC135" s="7"/>
      <c r="CD135" s="7"/>
      <c r="CE135" s="7"/>
      <c r="CF135" s="7"/>
      <c r="CG135" s="7"/>
      <c r="CH135" s="7"/>
      <c r="CI135" s="7"/>
      <c r="CJ135" s="7"/>
      <c r="CK135" s="7"/>
      <c r="CL135" s="7"/>
      <c r="CM135" s="7"/>
      <c r="CN135" s="7"/>
      <c r="CO135" s="7"/>
      <c r="CP135" s="7"/>
      <c r="CQ135" s="7"/>
      <c r="CR135" s="7"/>
      <c r="CS135" s="7"/>
      <c r="CT135" s="7"/>
      <c r="CU135" s="7"/>
      <c r="CV135" s="7"/>
      <c r="CW135" s="7"/>
      <c r="CX135" s="7"/>
      <c r="CY135" s="7"/>
      <c r="CZ135" s="7"/>
      <c r="DA135" s="7"/>
      <c r="DB135" s="7"/>
      <c r="DC135" s="7"/>
      <c r="DD135" s="7"/>
      <c r="DE135" s="7"/>
      <c r="DF135" s="7"/>
      <c r="DG135" s="7"/>
      <c r="DH135" s="7"/>
      <c r="DI135" s="7"/>
      <c r="DJ135" s="7"/>
      <c r="DK135" s="7"/>
      <c r="DL135" s="7"/>
      <c r="DM135" s="7"/>
      <c r="DN135" s="7"/>
      <c r="DO135" s="7"/>
      <c r="DP135" s="7"/>
      <c r="DQ135" s="7"/>
      <c r="DR135" s="7"/>
      <c r="DS135" s="7"/>
      <c r="DT135" s="7"/>
      <c r="DU135" s="7"/>
      <c r="DV135" s="7"/>
      <c r="DW135" s="7"/>
    </row>
    <row r="136" spans="2:127" ht="14" x14ac:dyDescent="0.3">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c r="BF136" s="7"/>
      <c r="BG136" s="7"/>
      <c r="BH136" s="7"/>
      <c r="BI136" s="7"/>
      <c r="BJ136" s="7"/>
      <c r="BK136" s="7"/>
      <c r="BL136" s="7"/>
      <c r="BM136" s="7"/>
      <c r="BN136" s="7"/>
      <c r="BO136" s="7"/>
      <c r="BP136" s="7"/>
      <c r="BQ136" s="7"/>
      <c r="BR136" s="7"/>
      <c r="BS136" s="7"/>
      <c r="BT136" s="7"/>
      <c r="BU136" s="7"/>
      <c r="BV136" s="7"/>
      <c r="BW136" s="7"/>
      <c r="BX136" s="7"/>
      <c r="BY136" s="7"/>
      <c r="BZ136" s="7"/>
      <c r="CA136" s="7"/>
      <c r="CB136" s="7"/>
      <c r="CC136" s="7"/>
      <c r="CD136" s="7"/>
      <c r="CE136" s="7"/>
      <c r="CF136" s="7"/>
      <c r="CG136" s="7"/>
      <c r="CH136" s="7"/>
      <c r="CI136" s="7"/>
      <c r="CJ136" s="7"/>
      <c r="CK136" s="7"/>
      <c r="CL136" s="7"/>
      <c r="CM136" s="7"/>
      <c r="CN136" s="7"/>
      <c r="CO136" s="7"/>
      <c r="CP136" s="7"/>
      <c r="CQ136" s="7"/>
      <c r="CR136" s="7"/>
      <c r="CS136" s="7"/>
      <c r="CT136" s="7"/>
      <c r="CU136" s="7"/>
      <c r="CV136" s="7"/>
      <c r="CW136" s="7"/>
      <c r="CX136" s="7"/>
      <c r="CY136" s="7"/>
      <c r="CZ136" s="7"/>
      <c r="DA136" s="7"/>
      <c r="DB136" s="7"/>
      <c r="DC136" s="7"/>
      <c r="DD136" s="7"/>
      <c r="DE136" s="7"/>
      <c r="DF136" s="7"/>
      <c r="DG136" s="7"/>
      <c r="DH136" s="7"/>
      <c r="DI136" s="7"/>
      <c r="DJ136" s="7"/>
      <c r="DK136" s="7"/>
      <c r="DL136" s="7"/>
      <c r="DM136" s="7"/>
      <c r="DN136" s="7"/>
      <c r="DO136" s="7"/>
      <c r="DP136" s="7"/>
      <c r="DQ136" s="7"/>
      <c r="DR136" s="7"/>
      <c r="DS136" s="7"/>
      <c r="DT136" s="7"/>
      <c r="DU136" s="7"/>
      <c r="DV136" s="7"/>
      <c r="DW136" s="7"/>
    </row>
    <row r="137" spans="2:127" ht="14" x14ac:dyDescent="0.3">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7"/>
      <c r="BI137" s="7"/>
      <c r="BJ137" s="7"/>
      <c r="BK137" s="7"/>
      <c r="BL137" s="7"/>
      <c r="BM137" s="7"/>
      <c r="BN137" s="7"/>
      <c r="BO137" s="7"/>
      <c r="BP137" s="7"/>
      <c r="BQ137" s="7"/>
      <c r="BR137" s="7"/>
      <c r="BS137" s="7"/>
      <c r="BT137" s="7"/>
      <c r="BU137" s="7"/>
      <c r="BV137" s="7"/>
      <c r="BW137" s="7"/>
      <c r="BX137" s="7"/>
      <c r="BY137" s="7"/>
      <c r="BZ137" s="7"/>
      <c r="CA137" s="7"/>
      <c r="CB137" s="7"/>
      <c r="CC137" s="7"/>
      <c r="CD137" s="7"/>
      <c r="CE137" s="7"/>
      <c r="CF137" s="7"/>
      <c r="CG137" s="7"/>
      <c r="CH137" s="7"/>
      <c r="CI137" s="7"/>
      <c r="CJ137" s="7"/>
      <c r="CK137" s="7"/>
      <c r="CL137" s="7"/>
      <c r="CM137" s="7"/>
      <c r="CN137" s="7"/>
      <c r="CO137" s="7"/>
      <c r="CP137" s="7"/>
      <c r="CQ137" s="7"/>
      <c r="CR137" s="7"/>
      <c r="CS137" s="7"/>
      <c r="CT137" s="7"/>
      <c r="CU137" s="7"/>
      <c r="CV137" s="7"/>
      <c r="CW137" s="7"/>
      <c r="CX137" s="7"/>
      <c r="CY137" s="7"/>
      <c r="CZ137" s="7"/>
      <c r="DA137" s="7"/>
      <c r="DB137" s="7"/>
      <c r="DC137" s="7"/>
      <c r="DD137" s="7"/>
      <c r="DE137" s="7"/>
      <c r="DF137" s="7"/>
      <c r="DG137" s="7"/>
      <c r="DH137" s="7"/>
      <c r="DI137" s="7"/>
      <c r="DJ137" s="7"/>
      <c r="DK137" s="7"/>
      <c r="DL137" s="7"/>
      <c r="DM137" s="7"/>
      <c r="DN137" s="7"/>
      <c r="DO137" s="7"/>
      <c r="DP137" s="7"/>
      <c r="DQ137" s="7"/>
      <c r="DR137" s="7"/>
      <c r="DS137" s="7"/>
      <c r="DT137" s="7"/>
      <c r="DU137" s="7"/>
      <c r="DV137" s="7"/>
      <c r="DW137" s="7"/>
    </row>
    <row r="138" spans="2:127" ht="14" x14ac:dyDescent="0.3">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c r="BD138" s="7"/>
      <c r="BE138" s="7"/>
      <c r="BF138" s="7"/>
      <c r="BG138" s="7"/>
      <c r="BH138" s="7"/>
      <c r="BI138" s="7"/>
      <c r="BJ138" s="7"/>
      <c r="BK138" s="7"/>
      <c r="BL138" s="7"/>
      <c r="BM138" s="7"/>
      <c r="BN138" s="7"/>
      <c r="BO138" s="7"/>
      <c r="BP138" s="7"/>
      <c r="BQ138" s="7"/>
      <c r="BR138" s="7"/>
      <c r="BS138" s="7"/>
      <c r="BT138" s="7"/>
      <c r="BU138" s="7"/>
      <c r="BV138" s="7"/>
      <c r="BW138" s="7"/>
      <c r="BX138" s="7"/>
      <c r="BY138" s="7"/>
      <c r="BZ138" s="7"/>
      <c r="CA138" s="7"/>
      <c r="CB138" s="7"/>
      <c r="CC138" s="7"/>
      <c r="CD138" s="7"/>
      <c r="CE138" s="7"/>
      <c r="CF138" s="7"/>
      <c r="CG138" s="7"/>
      <c r="CH138" s="7"/>
      <c r="CI138" s="7"/>
      <c r="CJ138" s="7"/>
      <c r="CK138" s="7"/>
      <c r="CL138" s="7"/>
      <c r="CM138" s="7"/>
      <c r="CN138" s="7"/>
      <c r="CO138" s="7"/>
      <c r="CP138" s="7"/>
      <c r="CQ138" s="7"/>
      <c r="CR138" s="7"/>
      <c r="CS138" s="7"/>
      <c r="CT138" s="7"/>
      <c r="CU138" s="7"/>
      <c r="CV138" s="7"/>
      <c r="CW138" s="7"/>
      <c r="CX138" s="7"/>
      <c r="CY138" s="7"/>
      <c r="CZ138" s="7"/>
      <c r="DA138" s="7"/>
      <c r="DB138" s="7"/>
      <c r="DC138" s="7"/>
      <c r="DD138" s="7"/>
      <c r="DE138" s="7"/>
      <c r="DF138" s="7"/>
      <c r="DG138" s="7"/>
      <c r="DH138" s="7"/>
      <c r="DI138" s="7"/>
      <c r="DJ138" s="7"/>
      <c r="DK138" s="7"/>
      <c r="DL138" s="7"/>
      <c r="DM138" s="7"/>
      <c r="DN138" s="7"/>
      <c r="DO138" s="7"/>
      <c r="DP138" s="7"/>
      <c r="DQ138" s="7"/>
      <c r="DR138" s="7"/>
      <c r="DS138" s="7"/>
      <c r="DT138" s="7"/>
      <c r="DU138" s="7"/>
      <c r="DV138" s="7"/>
      <c r="DW138" s="7"/>
    </row>
    <row r="139" spans="2:127" ht="14" x14ac:dyDescent="0.3">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c r="BI139" s="7"/>
      <c r="BJ139" s="7"/>
      <c r="BK139" s="7"/>
      <c r="BL139" s="7"/>
      <c r="BM139" s="7"/>
      <c r="BN139" s="7"/>
      <c r="BO139" s="7"/>
      <c r="BP139" s="7"/>
      <c r="BQ139" s="7"/>
      <c r="BR139" s="7"/>
      <c r="BS139" s="7"/>
      <c r="BT139" s="7"/>
      <c r="BU139" s="7"/>
      <c r="BV139" s="7"/>
      <c r="BW139" s="7"/>
      <c r="BX139" s="7"/>
      <c r="BY139" s="7"/>
      <c r="BZ139" s="7"/>
      <c r="CA139" s="7"/>
      <c r="CB139" s="7"/>
      <c r="CC139" s="7"/>
      <c r="CD139" s="7"/>
      <c r="CE139" s="7"/>
      <c r="CF139" s="7"/>
      <c r="CG139" s="7"/>
      <c r="CH139" s="7"/>
      <c r="CI139" s="7"/>
      <c r="CJ139" s="7"/>
      <c r="CK139" s="7"/>
      <c r="CL139" s="7"/>
      <c r="CM139" s="7"/>
      <c r="CN139" s="7"/>
      <c r="CO139" s="7"/>
      <c r="CP139" s="7"/>
      <c r="CQ139" s="7"/>
      <c r="CR139" s="7"/>
      <c r="CS139" s="7"/>
      <c r="CT139" s="7"/>
      <c r="CU139" s="7"/>
      <c r="CV139" s="7"/>
      <c r="CW139" s="7"/>
      <c r="CX139" s="7"/>
      <c r="CY139" s="7"/>
      <c r="CZ139" s="7"/>
      <c r="DA139" s="7"/>
      <c r="DB139" s="7"/>
      <c r="DC139" s="7"/>
      <c r="DD139" s="7"/>
      <c r="DE139" s="7"/>
      <c r="DF139" s="7"/>
      <c r="DG139" s="7"/>
      <c r="DH139" s="7"/>
      <c r="DI139" s="7"/>
      <c r="DJ139" s="7"/>
      <c r="DK139" s="7"/>
      <c r="DL139" s="7"/>
      <c r="DM139" s="7"/>
      <c r="DN139" s="7"/>
      <c r="DO139" s="7"/>
      <c r="DP139" s="7"/>
      <c r="DQ139" s="7"/>
      <c r="DR139" s="7"/>
      <c r="DS139" s="7"/>
      <c r="DT139" s="7"/>
      <c r="DU139" s="7"/>
      <c r="DV139" s="7"/>
      <c r="DW139" s="7"/>
    </row>
    <row r="140" spans="2:127" ht="14" x14ac:dyDescent="0.3">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c r="BF140" s="7"/>
      <c r="BG140" s="7"/>
      <c r="BH140" s="7"/>
      <c r="BI140" s="7"/>
      <c r="BJ140" s="7"/>
      <c r="BK140" s="7"/>
      <c r="BL140" s="7"/>
      <c r="BM140" s="7"/>
      <c r="BN140" s="7"/>
      <c r="BO140" s="7"/>
      <c r="BP140" s="7"/>
      <c r="BQ140" s="7"/>
      <c r="BR140" s="7"/>
      <c r="BS140" s="7"/>
      <c r="BT140" s="7"/>
      <c r="BU140" s="7"/>
      <c r="BV140" s="7"/>
      <c r="BW140" s="7"/>
      <c r="BX140" s="7"/>
      <c r="BY140" s="7"/>
      <c r="BZ140" s="7"/>
      <c r="CA140" s="7"/>
      <c r="CB140" s="7"/>
      <c r="CC140" s="7"/>
      <c r="CD140" s="7"/>
      <c r="CE140" s="7"/>
      <c r="CF140" s="7"/>
      <c r="CG140" s="7"/>
      <c r="CH140" s="7"/>
      <c r="CI140" s="7"/>
      <c r="CJ140" s="7"/>
      <c r="CK140" s="7"/>
      <c r="CL140" s="7"/>
      <c r="CM140" s="7"/>
      <c r="CN140" s="7"/>
      <c r="CO140" s="7"/>
      <c r="CP140" s="7"/>
      <c r="CQ140" s="7"/>
      <c r="CR140" s="7"/>
      <c r="CS140" s="7"/>
      <c r="CT140" s="7"/>
      <c r="CU140" s="7"/>
      <c r="CV140" s="7"/>
      <c r="CW140" s="7"/>
      <c r="CX140" s="7"/>
      <c r="CY140" s="7"/>
      <c r="CZ140" s="7"/>
      <c r="DA140" s="7"/>
      <c r="DB140" s="7"/>
      <c r="DC140" s="7"/>
      <c r="DD140" s="7"/>
      <c r="DE140" s="7"/>
      <c r="DF140" s="7"/>
      <c r="DG140" s="7"/>
      <c r="DH140" s="7"/>
      <c r="DI140" s="7"/>
      <c r="DJ140" s="7"/>
      <c r="DK140" s="7"/>
      <c r="DL140" s="7"/>
      <c r="DM140" s="7"/>
      <c r="DN140" s="7"/>
      <c r="DO140" s="7"/>
      <c r="DP140" s="7"/>
      <c r="DQ140" s="7"/>
      <c r="DR140" s="7"/>
      <c r="DS140" s="7"/>
      <c r="DT140" s="7"/>
      <c r="DU140" s="7"/>
      <c r="DV140" s="7"/>
      <c r="DW140" s="7"/>
    </row>
    <row r="141" spans="2:127" ht="14" x14ac:dyDescent="0.3">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c r="BF141" s="7"/>
      <c r="BG141" s="7"/>
      <c r="BH141" s="7"/>
      <c r="BI141" s="7"/>
      <c r="BJ141" s="7"/>
      <c r="BK141" s="7"/>
      <c r="BL141" s="7"/>
      <c r="BM141" s="7"/>
      <c r="BN141" s="7"/>
      <c r="BO141" s="7"/>
      <c r="BP141" s="7"/>
      <c r="BQ141" s="7"/>
      <c r="BR141" s="7"/>
      <c r="BS141" s="7"/>
      <c r="BT141" s="7"/>
      <c r="BU141" s="7"/>
      <c r="BV141" s="7"/>
      <c r="BW141" s="7"/>
      <c r="BX141" s="7"/>
      <c r="BY141" s="7"/>
      <c r="BZ141" s="7"/>
      <c r="CA141" s="7"/>
      <c r="CB141" s="7"/>
      <c r="CC141" s="7"/>
      <c r="CD141" s="7"/>
      <c r="CE141" s="7"/>
      <c r="CF141" s="7"/>
      <c r="CG141" s="7"/>
      <c r="CH141" s="7"/>
      <c r="CI141" s="7"/>
      <c r="CJ141" s="7"/>
      <c r="CK141" s="7"/>
      <c r="CL141" s="7"/>
      <c r="CM141" s="7"/>
      <c r="CN141" s="7"/>
      <c r="CO141" s="7"/>
      <c r="CP141" s="7"/>
      <c r="CQ141" s="7"/>
      <c r="CR141" s="7"/>
      <c r="CS141" s="7"/>
      <c r="CT141" s="7"/>
      <c r="CU141" s="7"/>
      <c r="CV141" s="7"/>
      <c r="CW141" s="7"/>
      <c r="CX141" s="7"/>
      <c r="CY141" s="7"/>
      <c r="CZ141" s="7"/>
      <c r="DA141" s="7"/>
      <c r="DB141" s="7"/>
      <c r="DC141" s="7"/>
      <c r="DD141" s="7"/>
      <c r="DE141" s="7"/>
      <c r="DF141" s="7"/>
      <c r="DG141" s="7"/>
      <c r="DH141" s="7"/>
      <c r="DI141" s="7"/>
      <c r="DJ141" s="7"/>
      <c r="DK141" s="7"/>
      <c r="DL141" s="7"/>
      <c r="DM141" s="7"/>
      <c r="DN141" s="7"/>
      <c r="DO141" s="7"/>
      <c r="DP141" s="7"/>
      <c r="DQ141" s="7"/>
      <c r="DR141" s="7"/>
      <c r="DS141" s="7"/>
      <c r="DT141" s="7"/>
      <c r="DU141" s="7"/>
      <c r="DV141" s="7"/>
      <c r="DW141" s="7"/>
    </row>
    <row r="142" spans="2:127" ht="14" x14ac:dyDescent="0.3">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c r="BH142" s="7"/>
      <c r="BI142" s="7"/>
      <c r="BJ142" s="7"/>
      <c r="BK142" s="7"/>
      <c r="BL142" s="7"/>
      <c r="BM142" s="7"/>
      <c r="BN142" s="7"/>
      <c r="BO142" s="7"/>
      <c r="BP142" s="7"/>
      <c r="BQ142" s="7"/>
      <c r="BR142" s="7"/>
      <c r="BS142" s="7"/>
      <c r="BT142" s="7"/>
      <c r="BU142" s="7"/>
      <c r="BV142" s="7"/>
      <c r="BW142" s="7"/>
      <c r="BX142" s="7"/>
      <c r="BY142" s="7"/>
      <c r="BZ142" s="7"/>
      <c r="CA142" s="7"/>
      <c r="CB142" s="7"/>
      <c r="CC142" s="7"/>
      <c r="CD142" s="7"/>
      <c r="CE142" s="7"/>
      <c r="CF142" s="7"/>
      <c r="CG142" s="7"/>
      <c r="CH142" s="7"/>
      <c r="CI142" s="7"/>
      <c r="CJ142" s="7"/>
      <c r="CK142" s="7"/>
      <c r="CL142" s="7"/>
      <c r="CM142" s="7"/>
      <c r="CN142" s="7"/>
      <c r="CO142" s="7"/>
      <c r="CP142" s="7"/>
      <c r="CQ142" s="7"/>
      <c r="CR142" s="7"/>
      <c r="CS142" s="7"/>
      <c r="CT142" s="7"/>
      <c r="CU142" s="7"/>
      <c r="CV142" s="7"/>
      <c r="CW142" s="7"/>
      <c r="CX142" s="7"/>
      <c r="CY142" s="7"/>
      <c r="CZ142" s="7"/>
      <c r="DA142" s="7"/>
      <c r="DB142" s="7"/>
      <c r="DC142" s="7"/>
      <c r="DD142" s="7"/>
      <c r="DE142" s="7"/>
      <c r="DF142" s="7"/>
      <c r="DG142" s="7"/>
      <c r="DH142" s="7"/>
      <c r="DI142" s="7"/>
      <c r="DJ142" s="7"/>
      <c r="DK142" s="7"/>
      <c r="DL142" s="7"/>
      <c r="DM142" s="7"/>
      <c r="DN142" s="7"/>
      <c r="DO142" s="7"/>
      <c r="DP142" s="7"/>
      <c r="DQ142" s="7"/>
      <c r="DR142" s="7"/>
      <c r="DS142" s="7"/>
      <c r="DT142" s="7"/>
      <c r="DU142" s="7"/>
      <c r="DV142" s="7"/>
      <c r="DW142" s="7"/>
    </row>
    <row r="143" spans="2:127" ht="14" x14ac:dyDescent="0.3">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c r="BF143" s="7"/>
      <c r="BG143" s="7"/>
      <c r="BH143" s="7"/>
      <c r="BI143" s="7"/>
      <c r="BJ143" s="7"/>
      <c r="BK143" s="7"/>
      <c r="BL143" s="7"/>
      <c r="BM143" s="7"/>
      <c r="BN143" s="7"/>
      <c r="BO143" s="7"/>
      <c r="BP143" s="7"/>
      <c r="BQ143" s="7"/>
      <c r="BR143" s="7"/>
      <c r="BS143" s="7"/>
      <c r="BT143" s="7"/>
      <c r="BU143" s="7"/>
      <c r="BV143" s="7"/>
      <c r="BW143" s="7"/>
      <c r="BX143" s="7"/>
      <c r="BY143" s="7"/>
      <c r="BZ143" s="7"/>
      <c r="CA143" s="7"/>
      <c r="CB143" s="7"/>
      <c r="CC143" s="7"/>
      <c r="CD143" s="7"/>
      <c r="CE143" s="7"/>
      <c r="CF143" s="7"/>
      <c r="CG143" s="7"/>
      <c r="CH143" s="7"/>
      <c r="CI143" s="7"/>
      <c r="CJ143" s="7"/>
      <c r="CK143" s="7"/>
      <c r="CL143" s="7"/>
      <c r="CM143" s="7"/>
      <c r="CN143" s="7"/>
      <c r="CO143" s="7"/>
      <c r="CP143" s="7"/>
      <c r="CQ143" s="7"/>
      <c r="CR143" s="7"/>
      <c r="CS143" s="7"/>
      <c r="CT143" s="7"/>
      <c r="CU143" s="7"/>
      <c r="CV143" s="7"/>
      <c r="CW143" s="7"/>
      <c r="CX143" s="7"/>
      <c r="CY143" s="7"/>
      <c r="CZ143" s="7"/>
      <c r="DA143" s="7"/>
      <c r="DB143" s="7"/>
      <c r="DC143" s="7"/>
      <c r="DD143" s="7"/>
      <c r="DE143" s="7"/>
      <c r="DF143" s="7"/>
      <c r="DG143" s="7"/>
      <c r="DH143" s="7"/>
      <c r="DI143" s="7"/>
      <c r="DJ143" s="7"/>
      <c r="DK143" s="7"/>
      <c r="DL143" s="7"/>
      <c r="DM143" s="7"/>
      <c r="DN143" s="7"/>
      <c r="DO143" s="7"/>
      <c r="DP143" s="7"/>
      <c r="DQ143" s="7"/>
      <c r="DR143" s="7"/>
      <c r="DS143" s="7"/>
      <c r="DT143" s="7"/>
      <c r="DU143" s="7"/>
      <c r="DV143" s="7"/>
      <c r="DW143" s="7"/>
    </row>
    <row r="144" spans="2:127" ht="14" x14ac:dyDescent="0.3">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c r="BB144" s="7"/>
      <c r="BC144" s="7"/>
      <c r="BD144" s="7"/>
      <c r="BE144" s="7"/>
      <c r="BF144" s="7"/>
      <c r="BG144" s="7"/>
      <c r="BH144" s="7"/>
      <c r="BI144" s="7"/>
      <c r="BJ144" s="7"/>
      <c r="BK144" s="7"/>
      <c r="BL144" s="7"/>
      <c r="BM144" s="7"/>
      <c r="BN144" s="7"/>
      <c r="BO144" s="7"/>
      <c r="BP144" s="7"/>
      <c r="BQ144" s="7"/>
      <c r="BR144" s="7"/>
      <c r="BS144" s="7"/>
      <c r="BT144" s="7"/>
      <c r="BU144" s="7"/>
      <c r="BV144" s="7"/>
      <c r="BW144" s="7"/>
      <c r="BX144" s="7"/>
      <c r="BY144" s="7"/>
      <c r="BZ144" s="7"/>
      <c r="CA144" s="7"/>
      <c r="CB144" s="7"/>
      <c r="CC144" s="7"/>
      <c r="CD144" s="7"/>
      <c r="CE144" s="7"/>
      <c r="CF144" s="7"/>
      <c r="CG144" s="7"/>
      <c r="CH144" s="7"/>
      <c r="CI144" s="7"/>
      <c r="CJ144" s="7"/>
      <c r="CK144" s="7"/>
      <c r="CL144" s="7"/>
      <c r="CM144" s="7"/>
      <c r="CN144" s="7"/>
      <c r="CO144" s="7"/>
      <c r="CP144" s="7"/>
      <c r="CQ144" s="7"/>
      <c r="CR144" s="7"/>
      <c r="CS144" s="7"/>
      <c r="CT144" s="7"/>
      <c r="CU144" s="7"/>
      <c r="CV144" s="7"/>
      <c r="CW144" s="7"/>
      <c r="CX144" s="7"/>
      <c r="CY144" s="7"/>
      <c r="CZ144" s="7"/>
      <c r="DA144" s="7"/>
      <c r="DB144" s="7"/>
      <c r="DC144" s="7"/>
      <c r="DD144" s="7"/>
      <c r="DE144" s="7"/>
      <c r="DF144" s="7"/>
      <c r="DG144" s="7"/>
      <c r="DH144" s="7"/>
      <c r="DI144" s="7"/>
      <c r="DJ144" s="7"/>
      <c r="DK144" s="7"/>
      <c r="DL144" s="7"/>
      <c r="DM144" s="7"/>
      <c r="DN144" s="7"/>
      <c r="DO144" s="7"/>
      <c r="DP144" s="7"/>
      <c r="DQ144" s="7"/>
      <c r="DR144" s="7"/>
      <c r="DS144" s="7"/>
      <c r="DT144" s="7"/>
      <c r="DU144" s="7"/>
      <c r="DV144" s="7"/>
      <c r="DW144" s="7"/>
    </row>
    <row r="145" spans="2:127" ht="14" x14ac:dyDescent="0.3">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c r="BH145" s="7"/>
      <c r="BI145" s="7"/>
      <c r="BJ145" s="7"/>
      <c r="BK145" s="7"/>
      <c r="BL145" s="7"/>
      <c r="BM145" s="7"/>
      <c r="BN145" s="7"/>
      <c r="BO145" s="7"/>
      <c r="BP145" s="7"/>
      <c r="BQ145" s="7"/>
      <c r="BR145" s="7"/>
      <c r="BS145" s="7"/>
      <c r="BT145" s="7"/>
      <c r="BU145" s="7"/>
      <c r="BV145" s="7"/>
      <c r="BW145" s="7"/>
      <c r="BX145" s="7"/>
      <c r="BY145" s="7"/>
      <c r="BZ145" s="7"/>
      <c r="CA145" s="7"/>
      <c r="CB145" s="7"/>
      <c r="CC145" s="7"/>
      <c r="CD145" s="7"/>
      <c r="CE145" s="7"/>
      <c r="CF145" s="7"/>
      <c r="CG145" s="7"/>
      <c r="CH145" s="7"/>
      <c r="CI145" s="7"/>
      <c r="CJ145" s="7"/>
      <c r="CK145" s="7"/>
      <c r="CL145" s="7"/>
      <c r="CM145" s="7"/>
      <c r="CN145" s="7"/>
      <c r="CO145" s="7"/>
      <c r="CP145" s="7"/>
      <c r="CQ145" s="7"/>
      <c r="CR145" s="7"/>
      <c r="CS145" s="7"/>
      <c r="CT145" s="7"/>
      <c r="CU145" s="7"/>
      <c r="CV145" s="7"/>
      <c r="CW145" s="7"/>
      <c r="CX145" s="7"/>
      <c r="CY145" s="7"/>
      <c r="CZ145" s="7"/>
      <c r="DA145" s="7"/>
      <c r="DB145" s="7"/>
      <c r="DC145" s="7"/>
      <c r="DD145" s="7"/>
      <c r="DE145" s="7"/>
      <c r="DF145" s="7"/>
      <c r="DG145" s="7"/>
      <c r="DH145" s="7"/>
      <c r="DI145" s="7"/>
      <c r="DJ145" s="7"/>
      <c r="DK145" s="7"/>
      <c r="DL145" s="7"/>
      <c r="DM145" s="7"/>
      <c r="DN145" s="7"/>
      <c r="DO145" s="7"/>
      <c r="DP145" s="7"/>
      <c r="DQ145" s="7"/>
      <c r="DR145" s="7"/>
      <c r="DS145" s="7"/>
      <c r="DT145" s="7"/>
      <c r="DU145" s="7"/>
      <c r="DV145" s="7"/>
      <c r="DW145" s="7"/>
    </row>
    <row r="146" spans="2:127" ht="14" x14ac:dyDescent="0.3">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c r="BG146" s="7"/>
      <c r="BH146" s="7"/>
      <c r="BI146" s="7"/>
      <c r="BJ146" s="7"/>
      <c r="BK146" s="7"/>
      <c r="BL146" s="7"/>
      <c r="BM146" s="7"/>
      <c r="BN146" s="7"/>
      <c r="BO146" s="7"/>
      <c r="BP146" s="7"/>
      <c r="BQ146" s="7"/>
      <c r="BR146" s="7"/>
      <c r="BS146" s="7"/>
      <c r="BT146" s="7"/>
      <c r="BU146" s="7"/>
      <c r="BV146" s="7"/>
      <c r="BW146" s="7"/>
      <c r="BX146" s="7"/>
      <c r="BY146" s="7"/>
      <c r="BZ146" s="7"/>
      <c r="CA146" s="7"/>
      <c r="CB146" s="7"/>
      <c r="CC146" s="7"/>
      <c r="CD146" s="7"/>
      <c r="CE146" s="7"/>
      <c r="CF146" s="7"/>
      <c r="CG146" s="7"/>
      <c r="CH146" s="7"/>
      <c r="CI146" s="7"/>
      <c r="CJ146" s="7"/>
      <c r="CK146" s="7"/>
      <c r="CL146" s="7"/>
      <c r="CM146" s="7"/>
      <c r="CN146" s="7"/>
      <c r="CO146" s="7"/>
      <c r="CP146" s="7"/>
      <c r="CQ146" s="7"/>
      <c r="CR146" s="7"/>
      <c r="CS146" s="7"/>
      <c r="CT146" s="7"/>
      <c r="CU146" s="7"/>
      <c r="CV146" s="7"/>
      <c r="CW146" s="7"/>
      <c r="CX146" s="7"/>
      <c r="CY146" s="7"/>
      <c r="CZ146" s="7"/>
      <c r="DA146" s="7"/>
      <c r="DB146" s="7"/>
      <c r="DC146" s="7"/>
      <c r="DD146" s="7"/>
      <c r="DE146" s="7"/>
      <c r="DF146" s="7"/>
      <c r="DG146" s="7"/>
      <c r="DH146" s="7"/>
      <c r="DI146" s="7"/>
      <c r="DJ146" s="7"/>
      <c r="DK146" s="7"/>
      <c r="DL146" s="7"/>
      <c r="DM146" s="7"/>
      <c r="DN146" s="7"/>
      <c r="DO146" s="7"/>
      <c r="DP146" s="7"/>
      <c r="DQ146" s="7"/>
      <c r="DR146" s="7"/>
      <c r="DS146" s="7"/>
      <c r="DT146" s="7"/>
      <c r="DU146" s="7"/>
      <c r="DV146" s="7"/>
      <c r="DW146" s="7"/>
    </row>
    <row r="147" spans="2:127" ht="14" x14ac:dyDescent="0.3">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c r="BH147" s="7"/>
      <c r="BI147" s="7"/>
      <c r="BJ147" s="7"/>
      <c r="BK147" s="7"/>
      <c r="BL147" s="7"/>
      <c r="BM147" s="7"/>
      <c r="BN147" s="7"/>
      <c r="BO147" s="7"/>
      <c r="BP147" s="7"/>
      <c r="BQ147" s="7"/>
      <c r="BR147" s="7"/>
      <c r="BS147" s="7"/>
      <c r="BT147" s="7"/>
      <c r="BU147" s="7"/>
      <c r="BV147" s="7"/>
      <c r="BW147" s="7"/>
      <c r="BX147" s="7"/>
      <c r="BY147" s="7"/>
      <c r="BZ147" s="7"/>
      <c r="CA147" s="7"/>
      <c r="CB147" s="7"/>
      <c r="CC147" s="7"/>
      <c r="CD147" s="7"/>
      <c r="CE147" s="7"/>
      <c r="CF147" s="7"/>
      <c r="CG147" s="7"/>
      <c r="CH147" s="7"/>
      <c r="CI147" s="7"/>
      <c r="CJ147" s="7"/>
      <c r="CK147" s="7"/>
      <c r="CL147" s="7"/>
      <c r="CM147" s="7"/>
      <c r="CN147" s="7"/>
      <c r="CO147" s="7"/>
      <c r="CP147" s="7"/>
      <c r="CQ147" s="7"/>
      <c r="CR147" s="7"/>
      <c r="CS147" s="7"/>
      <c r="CT147" s="7"/>
      <c r="CU147" s="7"/>
      <c r="CV147" s="7"/>
      <c r="CW147" s="7"/>
      <c r="CX147" s="7"/>
      <c r="CY147" s="7"/>
      <c r="CZ147" s="7"/>
      <c r="DA147" s="7"/>
      <c r="DB147" s="7"/>
      <c r="DC147" s="7"/>
      <c r="DD147" s="7"/>
      <c r="DE147" s="7"/>
      <c r="DF147" s="7"/>
      <c r="DG147" s="7"/>
      <c r="DH147" s="7"/>
      <c r="DI147" s="7"/>
      <c r="DJ147" s="7"/>
      <c r="DK147" s="7"/>
      <c r="DL147" s="7"/>
      <c r="DM147" s="7"/>
      <c r="DN147" s="7"/>
      <c r="DO147" s="7"/>
      <c r="DP147" s="7"/>
      <c r="DQ147" s="7"/>
      <c r="DR147" s="7"/>
      <c r="DS147" s="7"/>
      <c r="DT147" s="7"/>
      <c r="DU147" s="7"/>
      <c r="DV147" s="7"/>
      <c r="DW147" s="7"/>
    </row>
    <row r="148" spans="2:127" ht="14" x14ac:dyDescent="0.3">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c r="BE148" s="7"/>
      <c r="BF148" s="7"/>
      <c r="BG148" s="7"/>
      <c r="BH148" s="7"/>
      <c r="BI148" s="7"/>
      <c r="BJ148" s="7"/>
      <c r="BK148" s="7"/>
      <c r="BL148" s="7"/>
      <c r="BM148" s="7"/>
      <c r="BN148" s="7"/>
      <c r="BO148" s="7"/>
      <c r="BP148" s="7"/>
      <c r="BQ148" s="7"/>
      <c r="BR148" s="7"/>
      <c r="BS148" s="7"/>
      <c r="BT148" s="7"/>
      <c r="BU148" s="7"/>
      <c r="BV148" s="7"/>
      <c r="BW148" s="7"/>
      <c r="BX148" s="7"/>
      <c r="BY148" s="7"/>
      <c r="BZ148" s="7"/>
      <c r="CA148" s="7"/>
      <c r="CB148" s="7"/>
      <c r="CC148" s="7"/>
      <c r="CD148" s="7"/>
      <c r="CE148" s="7"/>
      <c r="CF148" s="7"/>
      <c r="CG148" s="7"/>
      <c r="CH148" s="7"/>
      <c r="CI148" s="7"/>
      <c r="CJ148" s="7"/>
      <c r="CK148" s="7"/>
      <c r="CL148" s="7"/>
      <c r="CM148" s="7"/>
      <c r="CN148" s="7"/>
      <c r="CO148" s="7"/>
      <c r="CP148" s="7"/>
      <c r="CQ148" s="7"/>
      <c r="CR148" s="7"/>
      <c r="CS148" s="7"/>
      <c r="CT148" s="7"/>
      <c r="CU148" s="7"/>
      <c r="CV148" s="7"/>
      <c r="CW148" s="7"/>
      <c r="CX148" s="7"/>
      <c r="CY148" s="7"/>
      <c r="CZ148" s="7"/>
      <c r="DA148" s="7"/>
      <c r="DB148" s="7"/>
      <c r="DC148" s="7"/>
      <c r="DD148" s="7"/>
      <c r="DE148" s="7"/>
      <c r="DF148" s="7"/>
      <c r="DG148" s="7"/>
      <c r="DH148" s="7"/>
      <c r="DI148" s="7"/>
      <c r="DJ148" s="7"/>
      <c r="DK148" s="7"/>
      <c r="DL148" s="7"/>
      <c r="DM148" s="7"/>
      <c r="DN148" s="7"/>
      <c r="DO148" s="7"/>
      <c r="DP148" s="7"/>
      <c r="DQ148" s="7"/>
      <c r="DR148" s="7"/>
      <c r="DS148" s="7"/>
      <c r="DT148" s="7"/>
      <c r="DU148" s="7"/>
      <c r="DV148" s="7"/>
      <c r="DW148" s="7"/>
    </row>
    <row r="149" spans="2:127" ht="14" x14ac:dyDescent="0.3">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c r="BD149" s="7"/>
      <c r="BE149" s="7"/>
      <c r="BF149" s="7"/>
      <c r="BG149" s="7"/>
      <c r="BH149" s="7"/>
      <c r="BI149" s="7"/>
      <c r="BJ149" s="7"/>
      <c r="BK149" s="7"/>
      <c r="BL149" s="7"/>
      <c r="BM149" s="7"/>
      <c r="BN149" s="7"/>
      <c r="BO149" s="7"/>
      <c r="BP149" s="7"/>
      <c r="BQ149" s="7"/>
      <c r="BR149" s="7"/>
      <c r="BS149" s="7"/>
      <c r="BT149" s="7"/>
      <c r="BU149" s="7"/>
      <c r="BV149" s="7"/>
      <c r="BW149" s="7"/>
      <c r="BX149" s="7"/>
      <c r="BY149" s="7"/>
      <c r="BZ149" s="7"/>
      <c r="CA149" s="7"/>
      <c r="CB149" s="7"/>
      <c r="CC149" s="7"/>
      <c r="CD149" s="7"/>
      <c r="CE149" s="7"/>
      <c r="CF149" s="7"/>
      <c r="CG149" s="7"/>
      <c r="CH149" s="7"/>
      <c r="CI149" s="7"/>
      <c r="CJ149" s="7"/>
      <c r="CK149" s="7"/>
      <c r="CL149" s="7"/>
      <c r="CM149" s="7"/>
      <c r="CN149" s="7"/>
      <c r="CO149" s="7"/>
      <c r="CP149" s="7"/>
      <c r="CQ149" s="7"/>
      <c r="CR149" s="7"/>
      <c r="CS149" s="7"/>
      <c r="CT149" s="7"/>
      <c r="CU149" s="7"/>
      <c r="CV149" s="7"/>
      <c r="CW149" s="7"/>
      <c r="CX149" s="7"/>
      <c r="CY149" s="7"/>
      <c r="CZ149" s="7"/>
      <c r="DA149" s="7"/>
      <c r="DB149" s="7"/>
      <c r="DC149" s="7"/>
      <c r="DD149" s="7"/>
      <c r="DE149" s="7"/>
      <c r="DF149" s="7"/>
      <c r="DG149" s="7"/>
      <c r="DH149" s="7"/>
      <c r="DI149" s="7"/>
      <c r="DJ149" s="7"/>
      <c r="DK149" s="7"/>
      <c r="DL149" s="7"/>
      <c r="DM149" s="7"/>
      <c r="DN149" s="7"/>
      <c r="DO149" s="7"/>
      <c r="DP149" s="7"/>
      <c r="DQ149" s="7"/>
      <c r="DR149" s="7"/>
      <c r="DS149" s="7"/>
      <c r="DT149" s="7"/>
      <c r="DU149" s="7"/>
      <c r="DV149" s="7"/>
      <c r="DW149" s="7"/>
    </row>
    <row r="150" spans="2:127" ht="14" x14ac:dyDescent="0.3">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c r="BG150" s="7"/>
      <c r="BH150" s="7"/>
      <c r="BI150" s="7"/>
      <c r="BJ150" s="7"/>
      <c r="BK150" s="7"/>
      <c r="BL150" s="7"/>
      <c r="BM150" s="7"/>
      <c r="BN150" s="7"/>
      <c r="BO150" s="7"/>
      <c r="BP150" s="7"/>
      <c r="BQ150" s="7"/>
      <c r="BR150" s="7"/>
      <c r="BS150" s="7"/>
      <c r="BT150" s="7"/>
      <c r="BU150" s="7"/>
      <c r="BV150" s="7"/>
      <c r="BW150" s="7"/>
      <c r="BX150" s="7"/>
      <c r="BY150" s="7"/>
      <c r="BZ150" s="7"/>
      <c r="CA150" s="7"/>
      <c r="CB150" s="7"/>
      <c r="CC150" s="7"/>
      <c r="CD150" s="7"/>
      <c r="CE150" s="7"/>
      <c r="CF150" s="7"/>
      <c r="CG150" s="7"/>
      <c r="CH150" s="7"/>
      <c r="CI150" s="7"/>
      <c r="CJ150" s="7"/>
      <c r="CK150" s="7"/>
      <c r="CL150" s="7"/>
      <c r="CM150" s="7"/>
      <c r="CN150" s="7"/>
      <c r="CO150" s="7"/>
      <c r="CP150" s="7"/>
      <c r="CQ150" s="7"/>
      <c r="CR150" s="7"/>
      <c r="CS150" s="7"/>
      <c r="CT150" s="7"/>
      <c r="CU150" s="7"/>
      <c r="CV150" s="7"/>
      <c r="CW150" s="7"/>
      <c r="CX150" s="7"/>
      <c r="CY150" s="7"/>
      <c r="CZ150" s="7"/>
      <c r="DA150" s="7"/>
      <c r="DB150" s="7"/>
      <c r="DC150" s="7"/>
      <c r="DD150" s="7"/>
      <c r="DE150" s="7"/>
      <c r="DF150" s="7"/>
      <c r="DG150" s="7"/>
      <c r="DH150" s="7"/>
      <c r="DI150" s="7"/>
      <c r="DJ150" s="7"/>
      <c r="DK150" s="7"/>
      <c r="DL150" s="7"/>
      <c r="DM150" s="7"/>
      <c r="DN150" s="7"/>
      <c r="DO150" s="7"/>
      <c r="DP150" s="7"/>
      <c r="DQ150" s="7"/>
      <c r="DR150" s="7"/>
      <c r="DS150" s="7"/>
      <c r="DT150" s="7"/>
      <c r="DU150" s="7"/>
      <c r="DV150" s="7"/>
      <c r="DW150" s="7"/>
    </row>
    <row r="151" spans="2:127" ht="14" x14ac:dyDescent="0.3">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c r="BD151" s="7"/>
      <c r="BE151" s="7"/>
      <c r="BF151" s="7"/>
      <c r="BG151" s="7"/>
      <c r="BH151" s="7"/>
      <c r="BI151" s="7"/>
      <c r="BJ151" s="7"/>
      <c r="BK151" s="7"/>
      <c r="BL151" s="7"/>
      <c r="BM151" s="7"/>
      <c r="BN151" s="7"/>
      <c r="BO151" s="7"/>
      <c r="BP151" s="7"/>
      <c r="BQ151" s="7"/>
      <c r="BR151" s="7"/>
      <c r="BS151" s="7"/>
      <c r="BT151" s="7"/>
      <c r="BU151" s="7"/>
      <c r="BV151" s="7"/>
      <c r="BW151" s="7"/>
      <c r="BX151" s="7"/>
      <c r="BY151" s="7"/>
      <c r="BZ151" s="7"/>
      <c r="CA151" s="7"/>
      <c r="CB151" s="7"/>
      <c r="CC151" s="7"/>
      <c r="CD151" s="7"/>
      <c r="CE151" s="7"/>
      <c r="CF151" s="7"/>
      <c r="CG151" s="7"/>
      <c r="CH151" s="7"/>
      <c r="CI151" s="7"/>
      <c r="CJ151" s="7"/>
      <c r="CK151" s="7"/>
      <c r="CL151" s="7"/>
      <c r="CM151" s="7"/>
      <c r="CN151" s="7"/>
      <c r="CO151" s="7"/>
      <c r="CP151" s="7"/>
      <c r="CQ151" s="7"/>
      <c r="CR151" s="7"/>
      <c r="CS151" s="7"/>
      <c r="CT151" s="7"/>
      <c r="CU151" s="7"/>
      <c r="CV151" s="7"/>
      <c r="CW151" s="7"/>
      <c r="CX151" s="7"/>
      <c r="CY151" s="7"/>
      <c r="CZ151" s="7"/>
      <c r="DA151" s="7"/>
      <c r="DB151" s="7"/>
      <c r="DC151" s="7"/>
      <c r="DD151" s="7"/>
      <c r="DE151" s="7"/>
      <c r="DF151" s="7"/>
      <c r="DG151" s="7"/>
      <c r="DH151" s="7"/>
      <c r="DI151" s="7"/>
      <c r="DJ151" s="7"/>
      <c r="DK151" s="7"/>
      <c r="DL151" s="7"/>
      <c r="DM151" s="7"/>
      <c r="DN151" s="7"/>
      <c r="DO151" s="7"/>
      <c r="DP151" s="7"/>
      <c r="DQ151" s="7"/>
      <c r="DR151" s="7"/>
      <c r="DS151" s="7"/>
      <c r="DT151" s="7"/>
      <c r="DU151" s="7"/>
      <c r="DV151" s="7"/>
      <c r="DW151" s="7"/>
    </row>
    <row r="152" spans="2:127" ht="14" x14ac:dyDescent="0.3">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c r="BE152" s="7"/>
      <c r="BF152" s="7"/>
      <c r="BG152" s="7"/>
      <c r="BH152" s="7"/>
      <c r="BI152" s="7"/>
      <c r="BJ152" s="7"/>
      <c r="BK152" s="7"/>
      <c r="BL152" s="7"/>
      <c r="BM152" s="7"/>
      <c r="BN152" s="7"/>
      <c r="BO152" s="7"/>
      <c r="BP152" s="7"/>
      <c r="BQ152" s="7"/>
      <c r="BR152" s="7"/>
      <c r="BS152" s="7"/>
      <c r="BT152" s="7"/>
      <c r="BU152" s="7"/>
      <c r="BV152" s="7"/>
      <c r="BW152" s="7"/>
      <c r="BX152" s="7"/>
      <c r="BY152" s="7"/>
      <c r="BZ152" s="7"/>
      <c r="CA152" s="7"/>
      <c r="CB152" s="7"/>
      <c r="CC152" s="7"/>
      <c r="CD152" s="7"/>
      <c r="CE152" s="7"/>
      <c r="CF152" s="7"/>
      <c r="CG152" s="7"/>
      <c r="CH152" s="7"/>
      <c r="CI152" s="7"/>
      <c r="CJ152" s="7"/>
      <c r="CK152" s="7"/>
      <c r="CL152" s="7"/>
      <c r="CM152" s="7"/>
      <c r="CN152" s="7"/>
      <c r="CO152" s="7"/>
      <c r="CP152" s="7"/>
      <c r="CQ152" s="7"/>
      <c r="CR152" s="7"/>
      <c r="CS152" s="7"/>
      <c r="CT152" s="7"/>
      <c r="CU152" s="7"/>
      <c r="CV152" s="7"/>
      <c r="CW152" s="7"/>
      <c r="CX152" s="7"/>
      <c r="CY152" s="7"/>
      <c r="CZ152" s="7"/>
      <c r="DA152" s="7"/>
      <c r="DB152" s="7"/>
      <c r="DC152" s="7"/>
      <c r="DD152" s="7"/>
      <c r="DE152" s="7"/>
      <c r="DF152" s="7"/>
      <c r="DG152" s="7"/>
      <c r="DH152" s="7"/>
      <c r="DI152" s="7"/>
      <c r="DJ152" s="7"/>
      <c r="DK152" s="7"/>
      <c r="DL152" s="7"/>
      <c r="DM152" s="7"/>
      <c r="DN152" s="7"/>
      <c r="DO152" s="7"/>
      <c r="DP152" s="7"/>
      <c r="DQ152" s="7"/>
      <c r="DR152" s="7"/>
      <c r="DS152" s="7"/>
      <c r="DT152" s="7"/>
      <c r="DU152" s="7"/>
      <c r="DV152" s="7"/>
      <c r="DW152" s="7"/>
    </row>
    <row r="153" spans="2:127" ht="14" x14ac:dyDescent="0.3">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c r="BF153" s="7"/>
      <c r="BG153" s="7"/>
      <c r="BH153" s="7"/>
      <c r="BI153" s="7"/>
      <c r="BJ153" s="7"/>
      <c r="BK153" s="7"/>
      <c r="BL153" s="7"/>
      <c r="BM153" s="7"/>
      <c r="BN153" s="7"/>
      <c r="BO153" s="7"/>
      <c r="BP153" s="7"/>
      <c r="BQ153" s="7"/>
      <c r="BR153" s="7"/>
      <c r="BS153" s="7"/>
      <c r="BT153" s="7"/>
      <c r="BU153" s="7"/>
      <c r="BV153" s="7"/>
      <c r="BW153" s="7"/>
      <c r="BX153" s="7"/>
      <c r="BY153" s="7"/>
      <c r="BZ153" s="7"/>
      <c r="CA153" s="7"/>
      <c r="CB153" s="7"/>
      <c r="CC153" s="7"/>
      <c r="CD153" s="7"/>
      <c r="CE153" s="7"/>
      <c r="CF153" s="7"/>
      <c r="CG153" s="7"/>
      <c r="CH153" s="7"/>
      <c r="CI153" s="7"/>
      <c r="CJ153" s="7"/>
      <c r="CK153" s="7"/>
      <c r="CL153" s="7"/>
      <c r="CM153" s="7"/>
      <c r="CN153" s="7"/>
      <c r="CO153" s="7"/>
      <c r="CP153" s="7"/>
      <c r="CQ153" s="7"/>
      <c r="CR153" s="7"/>
      <c r="CS153" s="7"/>
      <c r="CT153" s="7"/>
      <c r="CU153" s="7"/>
      <c r="CV153" s="7"/>
      <c r="CW153" s="7"/>
      <c r="CX153" s="7"/>
      <c r="CY153" s="7"/>
      <c r="CZ153" s="7"/>
      <c r="DA153" s="7"/>
      <c r="DB153" s="7"/>
      <c r="DC153" s="7"/>
      <c r="DD153" s="7"/>
      <c r="DE153" s="7"/>
      <c r="DF153" s="7"/>
      <c r="DG153" s="7"/>
      <c r="DH153" s="7"/>
      <c r="DI153" s="7"/>
      <c r="DJ153" s="7"/>
      <c r="DK153" s="7"/>
      <c r="DL153" s="7"/>
      <c r="DM153" s="7"/>
      <c r="DN153" s="7"/>
      <c r="DO153" s="7"/>
      <c r="DP153" s="7"/>
      <c r="DQ153" s="7"/>
      <c r="DR153" s="7"/>
      <c r="DS153" s="7"/>
      <c r="DT153" s="7"/>
      <c r="DU153" s="7"/>
      <c r="DV153" s="7"/>
      <c r="DW153" s="7"/>
    </row>
    <row r="154" spans="2:127" ht="14" x14ac:dyDescent="0.3">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c r="BF154" s="7"/>
      <c r="BG154" s="7"/>
      <c r="BH154" s="7"/>
      <c r="BI154" s="7"/>
      <c r="BJ154" s="7"/>
      <c r="BK154" s="7"/>
      <c r="BL154" s="7"/>
      <c r="BM154" s="7"/>
      <c r="BN154" s="7"/>
      <c r="BO154" s="7"/>
      <c r="BP154" s="7"/>
      <c r="BQ154" s="7"/>
      <c r="BR154" s="7"/>
      <c r="BS154" s="7"/>
      <c r="BT154" s="7"/>
      <c r="BU154" s="7"/>
      <c r="BV154" s="7"/>
      <c r="BW154" s="7"/>
      <c r="BX154" s="7"/>
      <c r="BY154" s="7"/>
      <c r="BZ154" s="7"/>
      <c r="CA154" s="7"/>
      <c r="CB154" s="7"/>
      <c r="CC154" s="7"/>
      <c r="CD154" s="7"/>
      <c r="CE154" s="7"/>
      <c r="CF154" s="7"/>
      <c r="CG154" s="7"/>
      <c r="CH154" s="7"/>
      <c r="CI154" s="7"/>
      <c r="CJ154" s="7"/>
      <c r="CK154" s="7"/>
      <c r="CL154" s="7"/>
      <c r="CM154" s="7"/>
      <c r="CN154" s="7"/>
      <c r="CO154" s="7"/>
      <c r="CP154" s="7"/>
      <c r="CQ154" s="7"/>
      <c r="CR154" s="7"/>
      <c r="CS154" s="7"/>
      <c r="CT154" s="7"/>
      <c r="CU154" s="7"/>
      <c r="CV154" s="7"/>
      <c r="CW154" s="7"/>
      <c r="CX154" s="7"/>
      <c r="CY154" s="7"/>
      <c r="CZ154" s="7"/>
      <c r="DA154" s="7"/>
      <c r="DB154" s="7"/>
      <c r="DC154" s="7"/>
      <c r="DD154" s="7"/>
      <c r="DE154" s="7"/>
      <c r="DF154" s="7"/>
      <c r="DG154" s="7"/>
      <c r="DH154" s="7"/>
      <c r="DI154" s="7"/>
      <c r="DJ154" s="7"/>
      <c r="DK154" s="7"/>
      <c r="DL154" s="7"/>
      <c r="DM154" s="7"/>
      <c r="DN154" s="7"/>
      <c r="DO154" s="7"/>
      <c r="DP154" s="7"/>
      <c r="DQ154" s="7"/>
      <c r="DR154" s="7"/>
      <c r="DS154" s="7"/>
      <c r="DT154" s="7"/>
      <c r="DU154" s="7"/>
      <c r="DV154" s="7"/>
      <c r="DW154" s="7"/>
    </row>
    <row r="155" spans="2:127" ht="14" x14ac:dyDescent="0.3">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c r="BJ155" s="7"/>
      <c r="BK155" s="7"/>
      <c r="BL155" s="7"/>
      <c r="BM155" s="7"/>
      <c r="BN155" s="7"/>
      <c r="BO155" s="7"/>
      <c r="BP155" s="7"/>
      <c r="BQ155" s="7"/>
      <c r="BR155" s="7"/>
      <c r="BS155" s="7"/>
      <c r="BT155" s="7"/>
      <c r="BU155" s="7"/>
      <c r="BV155" s="7"/>
      <c r="BW155" s="7"/>
      <c r="BX155" s="7"/>
      <c r="BY155" s="7"/>
      <c r="BZ155" s="7"/>
      <c r="CA155" s="7"/>
      <c r="CB155" s="7"/>
      <c r="CC155" s="7"/>
      <c r="CD155" s="7"/>
      <c r="CE155" s="7"/>
      <c r="CF155" s="7"/>
      <c r="CG155" s="7"/>
      <c r="CH155" s="7"/>
      <c r="CI155" s="7"/>
      <c r="CJ155" s="7"/>
      <c r="CK155" s="7"/>
      <c r="CL155" s="7"/>
      <c r="CM155" s="7"/>
      <c r="CN155" s="7"/>
      <c r="CO155" s="7"/>
      <c r="CP155" s="7"/>
      <c r="CQ155" s="7"/>
      <c r="CR155" s="7"/>
      <c r="CS155" s="7"/>
      <c r="CT155" s="7"/>
      <c r="CU155" s="7"/>
      <c r="CV155" s="7"/>
      <c r="CW155" s="7"/>
      <c r="CX155" s="7"/>
      <c r="CY155" s="7"/>
      <c r="CZ155" s="7"/>
      <c r="DA155" s="7"/>
      <c r="DB155" s="7"/>
      <c r="DC155" s="7"/>
      <c r="DD155" s="7"/>
      <c r="DE155" s="7"/>
      <c r="DF155" s="7"/>
      <c r="DG155" s="7"/>
      <c r="DH155" s="7"/>
      <c r="DI155" s="7"/>
      <c r="DJ155" s="7"/>
      <c r="DK155" s="7"/>
      <c r="DL155" s="7"/>
      <c r="DM155" s="7"/>
      <c r="DN155" s="7"/>
      <c r="DO155" s="7"/>
      <c r="DP155" s="7"/>
      <c r="DQ155" s="7"/>
      <c r="DR155" s="7"/>
      <c r="DS155" s="7"/>
      <c r="DT155" s="7"/>
      <c r="DU155" s="7"/>
      <c r="DV155" s="7"/>
      <c r="DW155" s="7"/>
    </row>
    <row r="156" spans="2:127" ht="14" x14ac:dyDescent="0.3">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7"/>
      <c r="BI156" s="7"/>
      <c r="BJ156" s="7"/>
      <c r="BK156" s="7"/>
      <c r="BL156" s="7"/>
      <c r="BM156" s="7"/>
      <c r="BN156" s="7"/>
      <c r="BO156" s="7"/>
      <c r="BP156" s="7"/>
      <c r="BQ156" s="7"/>
      <c r="BR156" s="7"/>
      <c r="BS156" s="7"/>
      <c r="BT156" s="7"/>
      <c r="BU156" s="7"/>
      <c r="BV156" s="7"/>
      <c r="BW156" s="7"/>
      <c r="BX156" s="7"/>
      <c r="BY156" s="7"/>
      <c r="BZ156" s="7"/>
      <c r="CA156" s="7"/>
      <c r="CB156" s="7"/>
      <c r="CC156" s="7"/>
      <c r="CD156" s="7"/>
      <c r="CE156" s="7"/>
      <c r="CF156" s="7"/>
      <c r="CG156" s="7"/>
      <c r="CH156" s="7"/>
      <c r="CI156" s="7"/>
      <c r="CJ156" s="7"/>
      <c r="CK156" s="7"/>
      <c r="CL156" s="7"/>
      <c r="CM156" s="7"/>
      <c r="CN156" s="7"/>
      <c r="CO156" s="7"/>
      <c r="CP156" s="7"/>
      <c r="CQ156" s="7"/>
      <c r="CR156" s="7"/>
      <c r="CS156" s="7"/>
      <c r="CT156" s="7"/>
      <c r="CU156" s="7"/>
      <c r="CV156" s="7"/>
      <c r="CW156" s="7"/>
      <c r="CX156" s="7"/>
      <c r="CY156" s="7"/>
      <c r="CZ156" s="7"/>
      <c r="DA156" s="7"/>
      <c r="DB156" s="7"/>
      <c r="DC156" s="7"/>
      <c r="DD156" s="7"/>
      <c r="DE156" s="7"/>
      <c r="DF156" s="7"/>
      <c r="DG156" s="7"/>
      <c r="DH156" s="7"/>
      <c r="DI156" s="7"/>
      <c r="DJ156" s="7"/>
      <c r="DK156" s="7"/>
      <c r="DL156" s="7"/>
      <c r="DM156" s="7"/>
      <c r="DN156" s="7"/>
      <c r="DO156" s="7"/>
      <c r="DP156" s="7"/>
      <c r="DQ156" s="7"/>
      <c r="DR156" s="7"/>
      <c r="DS156" s="7"/>
      <c r="DT156" s="7"/>
      <c r="DU156" s="7"/>
      <c r="DV156" s="7"/>
      <c r="DW156" s="7"/>
    </row>
    <row r="157" spans="2:127" ht="14" x14ac:dyDescent="0.3">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c r="BM157" s="7"/>
      <c r="BN157" s="7"/>
      <c r="BO157" s="7"/>
      <c r="BP157" s="7"/>
      <c r="BQ157" s="7"/>
      <c r="BR157" s="7"/>
      <c r="BS157" s="7"/>
      <c r="BT157" s="7"/>
      <c r="BU157" s="7"/>
      <c r="BV157" s="7"/>
      <c r="BW157" s="7"/>
      <c r="BX157" s="7"/>
      <c r="BY157" s="7"/>
      <c r="BZ157" s="7"/>
      <c r="CA157" s="7"/>
      <c r="CB157" s="7"/>
      <c r="CC157" s="7"/>
      <c r="CD157" s="7"/>
      <c r="CE157" s="7"/>
      <c r="CF157" s="7"/>
      <c r="CG157" s="7"/>
      <c r="CH157" s="7"/>
      <c r="CI157" s="7"/>
      <c r="CJ157" s="7"/>
      <c r="CK157" s="7"/>
      <c r="CL157" s="7"/>
      <c r="CM157" s="7"/>
      <c r="CN157" s="7"/>
      <c r="CO157" s="7"/>
      <c r="CP157" s="7"/>
      <c r="CQ157" s="7"/>
      <c r="CR157" s="7"/>
      <c r="CS157" s="7"/>
      <c r="CT157" s="7"/>
      <c r="CU157" s="7"/>
      <c r="CV157" s="7"/>
      <c r="CW157" s="7"/>
      <c r="CX157" s="7"/>
      <c r="CY157" s="7"/>
      <c r="CZ157" s="7"/>
      <c r="DA157" s="7"/>
      <c r="DB157" s="7"/>
      <c r="DC157" s="7"/>
      <c r="DD157" s="7"/>
      <c r="DE157" s="7"/>
      <c r="DF157" s="7"/>
      <c r="DG157" s="7"/>
      <c r="DH157" s="7"/>
      <c r="DI157" s="7"/>
      <c r="DJ157" s="7"/>
      <c r="DK157" s="7"/>
      <c r="DL157" s="7"/>
      <c r="DM157" s="7"/>
      <c r="DN157" s="7"/>
      <c r="DO157" s="7"/>
      <c r="DP157" s="7"/>
      <c r="DQ157" s="7"/>
      <c r="DR157" s="7"/>
      <c r="DS157" s="7"/>
      <c r="DT157" s="7"/>
      <c r="DU157" s="7"/>
      <c r="DV157" s="7"/>
      <c r="DW157" s="7"/>
    </row>
    <row r="158" spans="2:127" ht="14" x14ac:dyDescent="0.3">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c r="CE158" s="7"/>
      <c r="CF158" s="7"/>
      <c r="CG158" s="7"/>
      <c r="CH158" s="7"/>
      <c r="CI158" s="7"/>
      <c r="CJ158" s="7"/>
      <c r="CK158" s="7"/>
      <c r="CL158" s="7"/>
      <c r="CM158" s="7"/>
      <c r="CN158" s="7"/>
      <c r="CO158" s="7"/>
      <c r="CP158" s="7"/>
      <c r="CQ158" s="7"/>
      <c r="CR158" s="7"/>
      <c r="CS158" s="7"/>
      <c r="CT158" s="7"/>
      <c r="CU158" s="7"/>
      <c r="CV158" s="7"/>
      <c r="CW158" s="7"/>
      <c r="CX158" s="7"/>
      <c r="CY158" s="7"/>
      <c r="CZ158" s="7"/>
      <c r="DA158" s="7"/>
      <c r="DB158" s="7"/>
      <c r="DC158" s="7"/>
      <c r="DD158" s="7"/>
      <c r="DE158" s="7"/>
      <c r="DF158" s="7"/>
      <c r="DG158" s="7"/>
      <c r="DH158" s="7"/>
      <c r="DI158" s="7"/>
      <c r="DJ158" s="7"/>
      <c r="DK158" s="7"/>
      <c r="DL158" s="7"/>
      <c r="DM158" s="7"/>
      <c r="DN158" s="7"/>
      <c r="DO158" s="7"/>
      <c r="DP158" s="7"/>
      <c r="DQ158" s="7"/>
      <c r="DR158" s="7"/>
      <c r="DS158" s="7"/>
      <c r="DT158" s="7"/>
      <c r="DU158" s="7"/>
      <c r="DV158" s="7"/>
      <c r="DW158" s="7"/>
    </row>
    <row r="159" spans="2:127" ht="14" x14ac:dyDescent="0.3">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c r="CE159" s="7"/>
      <c r="CF159" s="7"/>
      <c r="CG159" s="7"/>
      <c r="CH159" s="7"/>
      <c r="CI159" s="7"/>
      <c r="CJ159" s="7"/>
      <c r="CK159" s="7"/>
      <c r="CL159" s="7"/>
      <c r="CM159" s="7"/>
      <c r="CN159" s="7"/>
      <c r="CO159" s="7"/>
      <c r="CP159" s="7"/>
      <c r="CQ159" s="7"/>
      <c r="CR159" s="7"/>
      <c r="CS159" s="7"/>
      <c r="CT159" s="7"/>
      <c r="CU159" s="7"/>
      <c r="CV159" s="7"/>
      <c r="CW159" s="7"/>
      <c r="CX159" s="7"/>
      <c r="CY159" s="7"/>
      <c r="CZ159" s="7"/>
      <c r="DA159" s="7"/>
      <c r="DB159" s="7"/>
      <c r="DC159" s="7"/>
      <c r="DD159" s="7"/>
      <c r="DE159" s="7"/>
      <c r="DF159" s="7"/>
      <c r="DG159" s="7"/>
      <c r="DH159" s="7"/>
      <c r="DI159" s="7"/>
      <c r="DJ159" s="7"/>
      <c r="DK159" s="7"/>
      <c r="DL159" s="7"/>
      <c r="DM159" s="7"/>
      <c r="DN159" s="7"/>
      <c r="DO159" s="7"/>
      <c r="DP159" s="7"/>
      <c r="DQ159" s="7"/>
      <c r="DR159" s="7"/>
      <c r="DS159" s="7"/>
      <c r="DT159" s="7"/>
      <c r="DU159" s="7"/>
      <c r="DV159" s="7"/>
      <c r="DW159" s="7"/>
    </row>
    <row r="160" spans="2:127" ht="14" x14ac:dyDescent="0.3">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c r="BR160" s="7"/>
      <c r="BS160" s="7"/>
      <c r="BT160" s="7"/>
      <c r="BU160" s="7"/>
      <c r="BV160" s="7"/>
      <c r="BW160" s="7"/>
      <c r="BX160" s="7"/>
      <c r="BY160" s="7"/>
      <c r="BZ160" s="7"/>
      <c r="CA160" s="7"/>
      <c r="CB160" s="7"/>
      <c r="CC160" s="7"/>
      <c r="CD160" s="7"/>
      <c r="CE160" s="7"/>
      <c r="CF160" s="7"/>
      <c r="CG160" s="7"/>
      <c r="CH160" s="7"/>
      <c r="CI160" s="7"/>
      <c r="CJ160" s="7"/>
      <c r="CK160" s="7"/>
      <c r="CL160" s="7"/>
      <c r="CM160" s="7"/>
      <c r="CN160" s="7"/>
      <c r="CO160" s="7"/>
      <c r="CP160" s="7"/>
      <c r="CQ160" s="7"/>
      <c r="CR160" s="7"/>
      <c r="CS160" s="7"/>
      <c r="CT160" s="7"/>
      <c r="CU160" s="7"/>
      <c r="CV160" s="7"/>
      <c r="CW160" s="7"/>
      <c r="CX160" s="7"/>
      <c r="CY160" s="7"/>
      <c r="CZ160" s="7"/>
      <c r="DA160" s="7"/>
      <c r="DB160" s="7"/>
      <c r="DC160" s="7"/>
      <c r="DD160" s="7"/>
      <c r="DE160" s="7"/>
      <c r="DF160" s="7"/>
      <c r="DG160" s="7"/>
      <c r="DH160" s="7"/>
      <c r="DI160" s="7"/>
      <c r="DJ160" s="7"/>
      <c r="DK160" s="7"/>
      <c r="DL160" s="7"/>
      <c r="DM160" s="7"/>
      <c r="DN160" s="7"/>
      <c r="DO160" s="7"/>
      <c r="DP160" s="7"/>
      <c r="DQ160" s="7"/>
      <c r="DR160" s="7"/>
      <c r="DS160" s="7"/>
      <c r="DT160" s="7"/>
      <c r="DU160" s="7"/>
      <c r="DV160" s="7"/>
      <c r="DW160" s="7"/>
    </row>
    <row r="161" spans="2:127" ht="14" x14ac:dyDescent="0.3">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c r="BM161" s="7"/>
      <c r="BN161" s="7"/>
      <c r="BO161" s="7"/>
      <c r="BP161" s="7"/>
      <c r="BQ161" s="7"/>
      <c r="BR161" s="7"/>
      <c r="BS161" s="7"/>
      <c r="BT161" s="7"/>
      <c r="BU161" s="7"/>
      <c r="BV161" s="7"/>
      <c r="BW161" s="7"/>
      <c r="BX161" s="7"/>
      <c r="BY161" s="7"/>
      <c r="BZ161" s="7"/>
      <c r="CA161" s="7"/>
      <c r="CB161" s="7"/>
      <c r="CC161" s="7"/>
      <c r="CD161" s="7"/>
      <c r="CE161" s="7"/>
      <c r="CF161" s="7"/>
      <c r="CG161" s="7"/>
      <c r="CH161" s="7"/>
      <c r="CI161" s="7"/>
      <c r="CJ161" s="7"/>
      <c r="CK161" s="7"/>
      <c r="CL161" s="7"/>
      <c r="CM161" s="7"/>
      <c r="CN161" s="7"/>
      <c r="CO161" s="7"/>
      <c r="CP161" s="7"/>
      <c r="CQ161" s="7"/>
      <c r="CR161" s="7"/>
      <c r="CS161" s="7"/>
      <c r="CT161" s="7"/>
      <c r="CU161" s="7"/>
      <c r="CV161" s="7"/>
      <c r="CW161" s="7"/>
      <c r="CX161" s="7"/>
      <c r="CY161" s="7"/>
      <c r="CZ161" s="7"/>
      <c r="DA161" s="7"/>
      <c r="DB161" s="7"/>
      <c r="DC161" s="7"/>
      <c r="DD161" s="7"/>
      <c r="DE161" s="7"/>
      <c r="DF161" s="7"/>
      <c r="DG161" s="7"/>
      <c r="DH161" s="7"/>
      <c r="DI161" s="7"/>
      <c r="DJ161" s="7"/>
      <c r="DK161" s="7"/>
      <c r="DL161" s="7"/>
      <c r="DM161" s="7"/>
      <c r="DN161" s="7"/>
      <c r="DO161" s="7"/>
      <c r="DP161" s="7"/>
      <c r="DQ161" s="7"/>
      <c r="DR161" s="7"/>
      <c r="DS161" s="7"/>
      <c r="DT161" s="7"/>
      <c r="DU161" s="7"/>
      <c r="DV161" s="7"/>
      <c r="DW161" s="7"/>
    </row>
    <row r="162" spans="2:127" ht="14" x14ac:dyDescent="0.3">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7"/>
      <c r="BL162" s="7"/>
      <c r="BM162" s="7"/>
      <c r="BN162" s="7"/>
      <c r="BO162" s="7"/>
      <c r="BP162" s="7"/>
      <c r="BQ162" s="7"/>
      <c r="BR162" s="7"/>
      <c r="BS162" s="7"/>
      <c r="BT162" s="7"/>
      <c r="BU162" s="7"/>
      <c r="BV162" s="7"/>
      <c r="BW162" s="7"/>
      <c r="BX162" s="7"/>
      <c r="BY162" s="7"/>
      <c r="BZ162" s="7"/>
      <c r="CA162" s="7"/>
      <c r="CB162" s="7"/>
      <c r="CC162" s="7"/>
      <c r="CD162" s="7"/>
      <c r="CE162" s="7"/>
      <c r="CF162" s="7"/>
      <c r="CG162" s="7"/>
      <c r="CH162" s="7"/>
      <c r="CI162" s="7"/>
      <c r="CJ162" s="7"/>
      <c r="CK162" s="7"/>
      <c r="CL162" s="7"/>
      <c r="CM162" s="7"/>
      <c r="CN162" s="7"/>
      <c r="CO162" s="7"/>
      <c r="CP162" s="7"/>
      <c r="CQ162" s="7"/>
      <c r="CR162" s="7"/>
      <c r="CS162" s="7"/>
      <c r="CT162" s="7"/>
      <c r="CU162" s="7"/>
      <c r="CV162" s="7"/>
      <c r="CW162" s="7"/>
      <c r="CX162" s="7"/>
      <c r="CY162" s="7"/>
      <c r="CZ162" s="7"/>
      <c r="DA162" s="7"/>
      <c r="DB162" s="7"/>
      <c r="DC162" s="7"/>
      <c r="DD162" s="7"/>
      <c r="DE162" s="7"/>
      <c r="DF162" s="7"/>
      <c r="DG162" s="7"/>
      <c r="DH162" s="7"/>
      <c r="DI162" s="7"/>
      <c r="DJ162" s="7"/>
      <c r="DK162" s="7"/>
      <c r="DL162" s="7"/>
      <c r="DM162" s="7"/>
      <c r="DN162" s="7"/>
      <c r="DO162" s="7"/>
      <c r="DP162" s="7"/>
      <c r="DQ162" s="7"/>
      <c r="DR162" s="7"/>
      <c r="DS162" s="7"/>
      <c r="DT162" s="7"/>
      <c r="DU162" s="7"/>
      <c r="DV162" s="7"/>
      <c r="DW162" s="7"/>
    </row>
    <row r="163" spans="2:127" ht="14" x14ac:dyDescent="0.3">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c r="BM163" s="7"/>
      <c r="BN163" s="7"/>
      <c r="BO163" s="7"/>
      <c r="BP163" s="7"/>
      <c r="BQ163" s="7"/>
      <c r="BR163" s="7"/>
      <c r="BS163" s="7"/>
      <c r="BT163" s="7"/>
      <c r="BU163" s="7"/>
      <c r="BV163" s="7"/>
      <c r="BW163" s="7"/>
      <c r="BX163" s="7"/>
      <c r="BY163" s="7"/>
      <c r="BZ163" s="7"/>
      <c r="CA163" s="7"/>
      <c r="CB163" s="7"/>
      <c r="CC163" s="7"/>
      <c r="CD163" s="7"/>
      <c r="CE163" s="7"/>
      <c r="CF163" s="7"/>
      <c r="CG163" s="7"/>
      <c r="CH163" s="7"/>
      <c r="CI163" s="7"/>
      <c r="CJ163" s="7"/>
      <c r="CK163" s="7"/>
      <c r="CL163" s="7"/>
      <c r="CM163" s="7"/>
      <c r="CN163" s="7"/>
      <c r="CO163" s="7"/>
      <c r="CP163" s="7"/>
      <c r="CQ163" s="7"/>
      <c r="CR163" s="7"/>
      <c r="CS163" s="7"/>
      <c r="CT163" s="7"/>
      <c r="CU163" s="7"/>
      <c r="CV163" s="7"/>
      <c r="CW163" s="7"/>
      <c r="CX163" s="7"/>
      <c r="CY163" s="7"/>
      <c r="CZ163" s="7"/>
      <c r="DA163" s="7"/>
      <c r="DB163" s="7"/>
      <c r="DC163" s="7"/>
      <c r="DD163" s="7"/>
      <c r="DE163" s="7"/>
      <c r="DF163" s="7"/>
      <c r="DG163" s="7"/>
      <c r="DH163" s="7"/>
      <c r="DI163" s="7"/>
      <c r="DJ163" s="7"/>
      <c r="DK163" s="7"/>
      <c r="DL163" s="7"/>
      <c r="DM163" s="7"/>
      <c r="DN163" s="7"/>
      <c r="DO163" s="7"/>
      <c r="DP163" s="7"/>
      <c r="DQ163" s="7"/>
      <c r="DR163" s="7"/>
      <c r="DS163" s="7"/>
      <c r="DT163" s="7"/>
      <c r="DU163" s="7"/>
      <c r="DV163" s="7"/>
      <c r="DW163" s="7"/>
    </row>
    <row r="164" spans="2:127" ht="14" x14ac:dyDescent="0.3">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c r="BG164" s="7"/>
      <c r="BH164" s="7"/>
      <c r="BI164" s="7"/>
      <c r="BJ164" s="7"/>
      <c r="BK164" s="7"/>
      <c r="BL164" s="7"/>
      <c r="BM164" s="7"/>
      <c r="BN164" s="7"/>
      <c r="BO164" s="7"/>
      <c r="BP164" s="7"/>
      <c r="BQ164" s="7"/>
      <c r="BR164" s="7"/>
      <c r="BS164" s="7"/>
      <c r="BT164" s="7"/>
      <c r="BU164" s="7"/>
      <c r="BV164" s="7"/>
      <c r="BW164" s="7"/>
      <c r="BX164" s="7"/>
      <c r="BY164" s="7"/>
      <c r="BZ164" s="7"/>
      <c r="CA164" s="7"/>
      <c r="CB164" s="7"/>
      <c r="CC164" s="7"/>
      <c r="CD164" s="7"/>
      <c r="CE164" s="7"/>
      <c r="CF164" s="7"/>
      <c r="CG164" s="7"/>
      <c r="CH164" s="7"/>
      <c r="CI164" s="7"/>
      <c r="CJ164" s="7"/>
      <c r="CK164" s="7"/>
      <c r="CL164" s="7"/>
      <c r="CM164" s="7"/>
      <c r="CN164" s="7"/>
      <c r="CO164" s="7"/>
      <c r="CP164" s="7"/>
      <c r="CQ164" s="7"/>
      <c r="CR164" s="7"/>
      <c r="CS164" s="7"/>
      <c r="CT164" s="7"/>
      <c r="CU164" s="7"/>
      <c r="CV164" s="7"/>
      <c r="CW164" s="7"/>
      <c r="CX164" s="7"/>
      <c r="CY164" s="7"/>
      <c r="CZ164" s="7"/>
      <c r="DA164" s="7"/>
      <c r="DB164" s="7"/>
      <c r="DC164" s="7"/>
      <c r="DD164" s="7"/>
      <c r="DE164" s="7"/>
      <c r="DF164" s="7"/>
      <c r="DG164" s="7"/>
      <c r="DH164" s="7"/>
      <c r="DI164" s="7"/>
      <c r="DJ164" s="7"/>
      <c r="DK164" s="7"/>
      <c r="DL164" s="7"/>
      <c r="DM164" s="7"/>
      <c r="DN164" s="7"/>
      <c r="DO164" s="7"/>
      <c r="DP164" s="7"/>
      <c r="DQ164" s="7"/>
      <c r="DR164" s="7"/>
      <c r="DS164" s="7"/>
      <c r="DT164" s="7"/>
      <c r="DU164" s="7"/>
      <c r="DV164" s="7"/>
      <c r="DW164" s="7"/>
    </row>
    <row r="165" spans="2:127" ht="14" x14ac:dyDescent="0.3">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c r="BM165" s="7"/>
      <c r="BN165" s="7"/>
      <c r="BO165" s="7"/>
      <c r="BP165" s="7"/>
      <c r="BQ165" s="7"/>
      <c r="BR165" s="7"/>
      <c r="BS165" s="7"/>
      <c r="BT165" s="7"/>
      <c r="BU165" s="7"/>
      <c r="BV165" s="7"/>
      <c r="BW165" s="7"/>
      <c r="BX165" s="7"/>
      <c r="BY165" s="7"/>
      <c r="BZ165" s="7"/>
      <c r="CA165" s="7"/>
      <c r="CB165" s="7"/>
      <c r="CC165" s="7"/>
      <c r="CD165" s="7"/>
      <c r="CE165" s="7"/>
      <c r="CF165" s="7"/>
      <c r="CG165" s="7"/>
      <c r="CH165" s="7"/>
      <c r="CI165" s="7"/>
      <c r="CJ165" s="7"/>
      <c r="CK165" s="7"/>
      <c r="CL165" s="7"/>
      <c r="CM165" s="7"/>
      <c r="CN165" s="7"/>
      <c r="CO165" s="7"/>
      <c r="CP165" s="7"/>
      <c r="CQ165" s="7"/>
      <c r="CR165" s="7"/>
      <c r="CS165" s="7"/>
      <c r="CT165" s="7"/>
      <c r="CU165" s="7"/>
      <c r="CV165" s="7"/>
      <c r="CW165" s="7"/>
      <c r="CX165" s="7"/>
      <c r="CY165" s="7"/>
      <c r="CZ165" s="7"/>
      <c r="DA165" s="7"/>
      <c r="DB165" s="7"/>
      <c r="DC165" s="7"/>
      <c r="DD165" s="7"/>
      <c r="DE165" s="7"/>
      <c r="DF165" s="7"/>
      <c r="DG165" s="7"/>
      <c r="DH165" s="7"/>
      <c r="DI165" s="7"/>
      <c r="DJ165" s="7"/>
      <c r="DK165" s="7"/>
      <c r="DL165" s="7"/>
      <c r="DM165" s="7"/>
      <c r="DN165" s="7"/>
      <c r="DO165" s="7"/>
      <c r="DP165" s="7"/>
      <c r="DQ165" s="7"/>
      <c r="DR165" s="7"/>
      <c r="DS165" s="7"/>
      <c r="DT165" s="7"/>
      <c r="DU165" s="7"/>
      <c r="DV165" s="7"/>
      <c r="DW165" s="7"/>
    </row>
    <row r="166" spans="2:127" ht="14" x14ac:dyDescent="0.3">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7"/>
      <c r="BW166" s="7"/>
      <c r="BX166" s="7"/>
      <c r="BY166" s="7"/>
      <c r="BZ166" s="7"/>
      <c r="CA166" s="7"/>
      <c r="CB166" s="7"/>
      <c r="CC166" s="7"/>
      <c r="CD166" s="7"/>
      <c r="CE166" s="7"/>
      <c r="CF166" s="7"/>
      <c r="CG166" s="7"/>
      <c r="CH166" s="7"/>
      <c r="CI166" s="7"/>
      <c r="CJ166" s="7"/>
      <c r="CK166" s="7"/>
      <c r="CL166" s="7"/>
      <c r="CM166" s="7"/>
      <c r="CN166" s="7"/>
      <c r="CO166" s="7"/>
      <c r="CP166" s="7"/>
      <c r="CQ166" s="7"/>
      <c r="CR166" s="7"/>
      <c r="CS166" s="7"/>
      <c r="CT166" s="7"/>
      <c r="CU166" s="7"/>
      <c r="CV166" s="7"/>
      <c r="CW166" s="7"/>
      <c r="CX166" s="7"/>
      <c r="CY166" s="7"/>
      <c r="CZ166" s="7"/>
      <c r="DA166" s="7"/>
      <c r="DB166" s="7"/>
      <c r="DC166" s="7"/>
      <c r="DD166" s="7"/>
      <c r="DE166" s="7"/>
      <c r="DF166" s="7"/>
      <c r="DG166" s="7"/>
      <c r="DH166" s="7"/>
      <c r="DI166" s="7"/>
      <c r="DJ166" s="7"/>
      <c r="DK166" s="7"/>
      <c r="DL166" s="7"/>
      <c r="DM166" s="7"/>
      <c r="DN166" s="7"/>
      <c r="DO166" s="7"/>
      <c r="DP166" s="7"/>
      <c r="DQ166" s="7"/>
      <c r="DR166" s="7"/>
      <c r="DS166" s="7"/>
      <c r="DT166" s="7"/>
      <c r="DU166" s="7"/>
      <c r="DV166" s="7"/>
      <c r="DW166" s="7"/>
    </row>
    <row r="167" spans="2:127" ht="14" x14ac:dyDescent="0.3">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7"/>
      <c r="BI167" s="7"/>
      <c r="BJ167" s="7"/>
      <c r="BK167" s="7"/>
      <c r="BL167" s="7"/>
      <c r="BM167" s="7"/>
      <c r="BN167" s="7"/>
      <c r="BO167" s="7"/>
      <c r="BP167" s="7"/>
      <c r="BQ167" s="7"/>
      <c r="BR167" s="7"/>
      <c r="BS167" s="7"/>
      <c r="BT167" s="7"/>
      <c r="BU167" s="7"/>
      <c r="BV167" s="7"/>
      <c r="BW167" s="7"/>
      <c r="BX167" s="7"/>
      <c r="BY167" s="7"/>
      <c r="BZ167" s="7"/>
      <c r="CA167" s="7"/>
      <c r="CB167" s="7"/>
      <c r="CC167" s="7"/>
      <c r="CD167" s="7"/>
      <c r="CE167" s="7"/>
      <c r="CF167" s="7"/>
      <c r="CG167" s="7"/>
      <c r="CH167" s="7"/>
      <c r="CI167" s="7"/>
      <c r="CJ167" s="7"/>
      <c r="CK167" s="7"/>
      <c r="CL167" s="7"/>
      <c r="CM167" s="7"/>
      <c r="CN167" s="7"/>
      <c r="CO167" s="7"/>
      <c r="CP167" s="7"/>
      <c r="CQ167" s="7"/>
      <c r="CR167" s="7"/>
      <c r="CS167" s="7"/>
      <c r="CT167" s="7"/>
      <c r="CU167" s="7"/>
      <c r="CV167" s="7"/>
      <c r="CW167" s="7"/>
      <c r="CX167" s="7"/>
      <c r="CY167" s="7"/>
      <c r="CZ167" s="7"/>
      <c r="DA167" s="7"/>
      <c r="DB167" s="7"/>
      <c r="DC167" s="7"/>
      <c r="DD167" s="7"/>
      <c r="DE167" s="7"/>
      <c r="DF167" s="7"/>
      <c r="DG167" s="7"/>
      <c r="DH167" s="7"/>
      <c r="DI167" s="7"/>
      <c r="DJ167" s="7"/>
      <c r="DK167" s="7"/>
      <c r="DL167" s="7"/>
      <c r="DM167" s="7"/>
      <c r="DN167" s="7"/>
      <c r="DO167" s="7"/>
      <c r="DP167" s="7"/>
      <c r="DQ167" s="7"/>
      <c r="DR167" s="7"/>
      <c r="DS167" s="7"/>
      <c r="DT167" s="7"/>
      <c r="DU167" s="7"/>
      <c r="DV167" s="7"/>
      <c r="DW167" s="7"/>
    </row>
    <row r="168" spans="2:127" ht="14" x14ac:dyDescent="0.3">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c r="BM168" s="7"/>
      <c r="BN168" s="7"/>
      <c r="BO168" s="7"/>
      <c r="BP168" s="7"/>
      <c r="BQ168" s="7"/>
      <c r="BR168" s="7"/>
      <c r="BS168" s="7"/>
      <c r="BT168" s="7"/>
      <c r="BU168" s="7"/>
      <c r="BV168" s="7"/>
      <c r="BW168" s="7"/>
      <c r="BX168" s="7"/>
      <c r="BY168" s="7"/>
      <c r="BZ168" s="7"/>
      <c r="CA168" s="7"/>
      <c r="CB168" s="7"/>
      <c r="CC168" s="7"/>
      <c r="CD168" s="7"/>
      <c r="CE168" s="7"/>
      <c r="CF168" s="7"/>
      <c r="CG168" s="7"/>
      <c r="CH168" s="7"/>
      <c r="CI168" s="7"/>
      <c r="CJ168" s="7"/>
      <c r="CK168" s="7"/>
      <c r="CL168" s="7"/>
      <c r="CM168" s="7"/>
      <c r="CN168" s="7"/>
      <c r="CO168" s="7"/>
      <c r="CP168" s="7"/>
      <c r="CQ168" s="7"/>
      <c r="CR168" s="7"/>
      <c r="CS168" s="7"/>
      <c r="CT168" s="7"/>
      <c r="CU168" s="7"/>
      <c r="CV168" s="7"/>
      <c r="CW168" s="7"/>
      <c r="CX168" s="7"/>
      <c r="CY168" s="7"/>
      <c r="CZ168" s="7"/>
      <c r="DA168" s="7"/>
      <c r="DB168" s="7"/>
      <c r="DC168" s="7"/>
      <c r="DD168" s="7"/>
      <c r="DE168" s="7"/>
      <c r="DF168" s="7"/>
      <c r="DG168" s="7"/>
      <c r="DH168" s="7"/>
      <c r="DI168" s="7"/>
      <c r="DJ168" s="7"/>
      <c r="DK168" s="7"/>
      <c r="DL168" s="7"/>
      <c r="DM168" s="7"/>
      <c r="DN168" s="7"/>
      <c r="DO168" s="7"/>
      <c r="DP168" s="7"/>
      <c r="DQ168" s="7"/>
      <c r="DR168" s="7"/>
      <c r="DS168" s="7"/>
      <c r="DT168" s="7"/>
      <c r="DU168" s="7"/>
      <c r="DV168" s="7"/>
      <c r="DW168" s="7"/>
    </row>
    <row r="169" spans="2:127" ht="14" x14ac:dyDescent="0.3">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c r="CE169" s="7"/>
      <c r="CF169" s="7"/>
      <c r="CG169" s="7"/>
      <c r="CH169" s="7"/>
      <c r="CI169" s="7"/>
      <c r="CJ169" s="7"/>
      <c r="CK169" s="7"/>
      <c r="CL169" s="7"/>
      <c r="CM169" s="7"/>
      <c r="CN169" s="7"/>
      <c r="CO169" s="7"/>
      <c r="CP169" s="7"/>
      <c r="CQ169" s="7"/>
      <c r="CR169" s="7"/>
      <c r="CS169" s="7"/>
      <c r="CT169" s="7"/>
      <c r="CU169" s="7"/>
      <c r="CV169" s="7"/>
      <c r="CW169" s="7"/>
      <c r="CX169" s="7"/>
      <c r="CY169" s="7"/>
      <c r="CZ169" s="7"/>
      <c r="DA169" s="7"/>
      <c r="DB169" s="7"/>
      <c r="DC169" s="7"/>
      <c r="DD169" s="7"/>
      <c r="DE169" s="7"/>
      <c r="DF169" s="7"/>
      <c r="DG169" s="7"/>
      <c r="DH169" s="7"/>
      <c r="DI169" s="7"/>
      <c r="DJ169" s="7"/>
      <c r="DK169" s="7"/>
      <c r="DL169" s="7"/>
      <c r="DM169" s="7"/>
      <c r="DN169" s="7"/>
      <c r="DO169" s="7"/>
      <c r="DP169" s="7"/>
      <c r="DQ169" s="7"/>
      <c r="DR169" s="7"/>
      <c r="DS169" s="7"/>
      <c r="DT169" s="7"/>
      <c r="DU169" s="7"/>
      <c r="DV169" s="7"/>
      <c r="DW169" s="7"/>
    </row>
    <row r="170" spans="2:127" ht="14" x14ac:dyDescent="0.3">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7"/>
      <c r="BG170" s="7"/>
      <c r="BH170" s="7"/>
      <c r="BI170" s="7"/>
      <c r="BJ170" s="7"/>
      <c r="BK170" s="7"/>
      <c r="BL170" s="7"/>
      <c r="BM170" s="7"/>
      <c r="BN170" s="7"/>
      <c r="BO170" s="7"/>
      <c r="BP170" s="7"/>
      <c r="BQ170" s="7"/>
      <c r="BR170" s="7"/>
      <c r="BS170" s="7"/>
      <c r="BT170" s="7"/>
      <c r="BU170" s="7"/>
      <c r="BV170" s="7"/>
      <c r="BW170" s="7"/>
      <c r="BX170" s="7"/>
      <c r="BY170" s="7"/>
      <c r="BZ170" s="7"/>
      <c r="CA170" s="7"/>
      <c r="CB170" s="7"/>
      <c r="CC170" s="7"/>
      <c r="CD170" s="7"/>
      <c r="CE170" s="7"/>
      <c r="CF170" s="7"/>
      <c r="CG170" s="7"/>
      <c r="CH170" s="7"/>
      <c r="CI170" s="7"/>
      <c r="CJ170" s="7"/>
      <c r="CK170" s="7"/>
      <c r="CL170" s="7"/>
      <c r="CM170" s="7"/>
      <c r="CN170" s="7"/>
      <c r="CO170" s="7"/>
      <c r="CP170" s="7"/>
      <c r="CQ170" s="7"/>
      <c r="CR170" s="7"/>
      <c r="CS170" s="7"/>
      <c r="CT170" s="7"/>
      <c r="CU170" s="7"/>
      <c r="CV170" s="7"/>
      <c r="CW170" s="7"/>
      <c r="CX170" s="7"/>
      <c r="CY170" s="7"/>
      <c r="CZ170" s="7"/>
      <c r="DA170" s="7"/>
      <c r="DB170" s="7"/>
      <c r="DC170" s="7"/>
      <c r="DD170" s="7"/>
      <c r="DE170" s="7"/>
      <c r="DF170" s="7"/>
      <c r="DG170" s="7"/>
      <c r="DH170" s="7"/>
      <c r="DI170" s="7"/>
      <c r="DJ170" s="7"/>
      <c r="DK170" s="7"/>
      <c r="DL170" s="7"/>
      <c r="DM170" s="7"/>
      <c r="DN170" s="7"/>
      <c r="DO170" s="7"/>
      <c r="DP170" s="7"/>
      <c r="DQ170" s="7"/>
      <c r="DR170" s="7"/>
      <c r="DS170" s="7"/>
      <c r="DT170" s="7"/>
      <c r="DU170" s="7"/>
      <c r="DV170" s="7"/>
      <c r="DW170" s="7"/>
    </row>
    <row r="171" spans="2:127" ht="14" x14ac:dyDescent="0.3">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7"/>
      <c r="BI171" s="7"/>
      <c r="BJ171" s="7"/>
      <c r="BK171" s="7"/>
      <c r="BL171" s="7"/>
      <c r="BM171" s="7"/>
      <c r="BN171" s="7"/>
      <c r="BO171" s="7"/>
      <c r="BP171" s="7"/>
      <c r="BQ171" s="7"/>
      <c r="BR171" s="7"/>
      <c r="BS171" s="7"/>
      <c r="BT171" s="7"/>
      <c r="BU171" s="7"/>
      <c r="BV171" s="7"/>
      <c r="BW171" s="7"/>
      <c r="BX171" s="7"/>
      <c r="BY171" s="7"/>
      <c r="BZ171" s="7"/>
      <c r="CA171" s="7"/>
      <c r="CB171" s="7"/>
      <c r="CC171" s="7"/>
      <c r="CD171" s="7"/>
      <c r="CE171" s="7"/>
      <c r="CF171" s="7"/>
      <c r="CG171" s="7"/>
      <c r="CH171" s="7"/>
      <c r="CI171" s="7"/>
      <c r="CJ171" s="7"/>
      <c r="CK171" s="7"/>
      <c r="CL171" s="7"/>
      <c r="CM171" s="7"/>
      <c r="CN171" s="7"/>
      <c r="CO171" s="7"/>
      <c r="CP171" s="7"/>
      <c r="CQ171" s="7"/>
      <c r="CR171" s="7"/>
      <c r="CS171" s="7"/>
      <c r="CT171" s="7"/>
      <c r="CU171" s="7"/>
      <c r="CV171" s="7"/>
      <c r="CW171" s="7"/>
      <c r="CX171" s="7"/>
      <c r="CY171" s="7"/>
      <c r="CZ171" s="7"/>
      <c r="DA171" s="7"/>
      <c r="DB171" s="7"/>
      <c r="DC171" s="7"/>
      <c r="DD171" s="7"/>
      <c r="DE171" s="7"/>
      <c r="DF171" s="7"/>
      <c r="DG171" s="7"/>
      <c r="DH171" s="7"/>
      <c r="DI171" s="7"/>
      <c r="DJ171" s="7"/>
      <c r="DK171" s="7"/>
      <c r="DL171" s="7"/>
      <c r="DM171" s="7"/>
      <c r="DN171" s="7"/>
      <c r="DO171" s="7"/>
      <c r="DP171" s="7"/>
      <c r="DQ171" s="7"/>
      <c r="DR171" s="7"/>
      <c r="DS171" s="7"/>
      <c r="DT171" s="7"/>
      <c r="DU171" s="7"/>
      <c r="DV171" s="7"/>
      <c r="DW171" s="7"/>
    </row>
    <row r="172" spans="2:127" ht="14" x14ac:dyDescent="0.3">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c r="BE172" s="7"/>
      <c r="BF172" s="7"/>
      <c r="BG172" s="7"/>
      <c r="BH172" s="7"/>
      <c r="BI172" s="7"/>
      <c r="BJ172" s="7"/>
      <c r="BK172" s="7"/>
      <c r="BL172" s="7"/>
      <c r="BM172" s="7"/>
      <c r="BN172" s="7"/>
      <c r="BO172" s="7"/>
      <c r="BP172" s="7"/>
      <c r="BQ172" s="7"/>
      <c r="BR172" s="7"/>
      <c r="BS172" s="7"/>
      <c r="BT172" s="7"/>
      <c r="BU172" s="7"/>
      <c r="BV172" s="7"/>
      <c r="BW172" s="7"/>
      <c r="BX172" s="7"/>
      <c r="BY172" s="7"/>
      <c r="BZ172" s="7"/>
      <c r="CA172" s="7"/>
      <c r="CB172" s="7"/>
      <c r="CC172" s="7"/>
      <c r="CD172" s="7"/>
      <c r="CE172" s="7"/>
      <c r="CF172" s="7"/>
      <c r="CG172" s="7"/>
      <c r="CH172" s="7"/>
      <c r="CI172" s="7"/>
      <c r="CJ172" s="7"/>
      <c r="CK172" s="7"/>
      <c r="CL172" s="7"/>
      <c r="CM172" s="7"/>
      <c r="CN172" s="7"/>
      <c r="CO172" s="7"/>
      <c r="CP172" s="7"/>
      <c r="CQ172" s="7"/>
      <c r="CR172" s="7"/>
      <c r="CS172" s="7"/>
      <c r="CT172" s="7"/>
      <c r="CU172" s="7"/>
      <c r="CV172" s="7"/>
      <c r="CW172" s="7"/>
      <c r="CX172" s="7"/>
      <c r="CY172" s="7"/>
      <c r="CZ172" s="7"/>
      <c r="DA172" s="7"/>
      <c r="DB172" s="7"/>
      <c r="DC172" s="7"/>
      <c r="DD172" s="7"/>
      <c r="DE172" s="7"/>
      <c r="DF172" s="7"/>
      <c r="DG172" s="7"/>
      <c r="DH172" s="7"/>
      <c r="DI172" s="7"/>
      <c r="DJ172" s="7"/>
      <c r="DK172" s="7"/>
      <c r="DL172" s="7"/>
      <c r="DM172" s="7"/>
      <c r="DN172" s="7"/>
      <c r="DO172" s="7"/>
      <c r="DP172" s="7"/>
      <c r="DQ172" s="7"/>
      <c r="DR172" s="7"/>
      <c r="DS172" s="7"/>
      <c r="DT172" s="7"/>
      <c r="DU172" s="7"/>
      <c r="DV172" s="7"/>
      <c r="DW172" s="7"/>
    </row>
    <row r="173" spans="2:127" ht="14" x14ac:dyDescent="0.3">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c r="BD173" s="7"/>
      <c r="BE173" s="7"/>
      <c r="BF173" s="7"/>
      <c r="BG173" s="7"/>
      <c r="BH173" s="7"/>
      <c r="BI173" s="7"/>
      <c r="BJ173" s="7"/>
      <c r="BK173" s="7"/>
      <c r="BL173" s="7"/>
      <c r="BM173" s="7"/>
      <c r="BN173" s="7"/>
      <c r="BO173" s="7"/>
      <c r="BP173" s="7"/>
      <c r="BQ173" s="7"/>
      <c r="BR173" s="7"/>
      <c r="BS173" s="7"/>
      <c r="BT173" s="7"/>
      <c r="BU173" s="7"/>
      <c r="BV173" s="7"/>
      <c r="BW173" s="7"/>
      <c r="BX173" s="7"/>
      <c r="BY173" s="7"/>
      <c r="BZ173" s="7"/>
      <c r="CA173" s="7"/>
      <c r="CB173" s="7"/>
      <c r="CC173" s="7"/>
      <c r="CD173" s="7"/>
      <c r="CE173" s="7"/>
      <c r="CF173" s="7"/>
      <c r="CG173" s="7"/>
      <c r="CH173" s="7"/>
      <c r="CI173" s="7"/>
      <c r="CJ173" s="7"/>
      <c r="CK173" s="7"/>
      <c r="CL173" s="7"/>
      <c r="CM173" s="7"/>
      <c r="CN173" s="7"/>
      <c r="CO173" s="7"/>
      <c r="CP173" s="7"/>
      <c r="CQ173" s="7"/>
      <c r="CR173" s="7"/>
      <c r="CS173" s="7"/>
      <c r="CT173" s="7"/>
      <c r="CU173" s="7"/>
      <c r="CV173" s="7"/>
      <c r="CW173" s="7"/>
      <c r="CX173" s="7"/>
      <c r="CY173" s="7"/>
      <c r="CZ173" s="7"/>
      <c r="DA173" s="7"/>
      <c r="DB173" s="7"/>
      <c r="DC173" s="7"/>
      <c r="DD173" s="7"/>
      <c r="DE173" s="7"/>
      <c r="DF173" s="7"/>
      <c r="DG173" s="7"/>
      <c r="DH173" s="7"/>
      <c r="DI173" s="7"/>
      <c r="DJ173" s="7"/>
      <c r="DK173" s="7"/>
      <c r="DL173" s="7"/>
      <c r="DM173" s="7"/>
      <c r="DN173" s="7"/>
      <c r="DO173" s="7"/>
      <c r="DP173" s="7"/>
      <c r="DQ173" s="7"/>
      <c r="DR173" s="7"/>
      <c r="DS173" s="7"/>
      <c r="DT173" s="7"/>
      <c r="DU173" s="7"/>
      <c r="DV173" s="7"/>
      <c r="DW173" s="7"/>
    </row>
    <row r="174" spans="2:127" ht="14" x14ac:dyDescent="0.3">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c r="BJ174" s="7"/>
      <c r="BK174" s="7"/>
      <c r="BL174" s="7"/>
      <c r="BM174" s="7"/>
      <c r="BN174" s="7"/>
      <c r="BO174" s="7"/>
      <c r="BP174" s="7"/>
      <c r="BQ174" s="7"/>
      <c r="BR174" s="7"/>
      <c r="BS174" s="7"/>
      <c r="BT174" s="7"/>
      <c r="BU174" s="7"/>
      <c r="BV174" s="7"/>
      <c r="BW174" s="7"/>
      <c r="BX174" s="7"/>
      <c r="BY174" s="7"/>
      <c r="BZ174" s="7"/>
      <c r="CA174" s="7"/>
      <c r="CB174" s="7"/>
      <c r="CC174" s="7"/>
      <c r="CD174" s="7"/>
      <c r="CE174" s="7"/>
      <c r="CF174" s="7"/>
      <c r="CG174" s="7"/>
      <c r="CH174" s="7"/>
      <c r="CI174" s="7"/>
      <c r="CJ174" s="7"/>
      <c r="CK174" s="7"/>
      <c r="CL174" s="7"/>
      <c r="CM174" s="7"/>
      <c r="CN174" s="7"/>
      <c r="CO174" s="7"/>
      <c r="CP174" s="7"/>
      <c r="CQ174" s="7"/>
      <c r="CR174" s="7"/>
      <c r="CS174" s="7"/>
      <c r="CT174" s="7"/>
      <c r="CU174" s="7"/>
      <c r="CV174" s="7"/>
      <c r="CW174" s="7"/>
      <c r="CX174" s="7"/>
      <c r="CY174" s="7"/>
      <c r="CZ174" s="7"/>
      <c r="DA174" s="7"/>
      <c r="DB174" s="7"/>
      <c r="DC174" s="7"/>
      <c r="DD174" s="7"/>
      <c r="DE174" s="7"/>
      <c r="DF174" s="7"/>
      <c r="DG174" s="7"/>
      <c r="DH174" s="7"/>
      <c r="DI174" s="7"/>
      <c r="DJ174" s="7"/>
      <c r="DK174" s="7"/>
      <c r="DL174" s="7"/>
      <c r="DM174" s="7"/>
      <c r="DN174" s="7"/>
      <c r="DO174" s="7"/>
      <c r="DP174" s="7"/>
      <c r="DQ174" s="7"/>
      <c r="DR174" s="7"/>
      <c r="DS174" s="7"/>
      <c r="DT174" s="7"/>
      <c r="DU174" s="7"/>
      <c r="DV174" s="7"/>
      <c r="DW174" s="7"/>
    </row>
    <row r="175" spans="2:127" ht="14" x14ac:dyDescent="0.3">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c r="BB175" s="7"/>
      <c r="BC175" s="7"/>
      <c r="BD175" s="7"/>
      <c r="BE175" s="7"/>
      <c r="BF175" s="7"/>
      <c r="BG175" s="7"/>
      <c r="BH175" s="7"/>
      <c r="BI175" s="7"/>
      <c r="BJ175" s="7"/>
      <c r="BK175" s="7"/>
      <c r="BL175" s="7"/>
      <c r="BM175" s="7"/>
      <c r="BN175" s="7"/>
      <c r="BO175" s="7"/>
      <c r="BP175" s="7"/>
      <c r="BQ175" s="7"/>
      <c r="BR175" s="7"/>
      <c r="BS175" s="7"/>
      <c r="BT175" s="7"/>
      <c r="BU175" s="7"/>
      <c r="BV175" s="7"/>
      <c r="BW175" s="7"/>
      <c r="BX175" s="7"/>
      <c r="BY175" s="7"/>
      <c r="BZ175" s="7"/>
      <c r="CA175" s="7"/>
      <c r="CB175" s="7"/>
      <c r="CC175" s="7"/>
      <c r="CD175" s="7"/>
      <c r="CE175" s="7"/>
      <c r="CF175" s="7"/>
      <c r="CG175" s="7"/>
      <c r="CH175" s="7"/>
      <c r="CI175" s="7"/>
      <c r="CJ175" s="7"/>
      <c r="CK175" s="7"/>
      <c r="CL175" s="7"/>
      <c r="CM175" s="7"/>
      <c r="CN175" s="7"/>
      <c r="CO175" s="7"/>
      <c r="CP175" s="7"/>
      <c r="CQ175" s="7"/>
      <c r="CR175" s="7"/>
      <c r="CS175" s="7"/>
      <c r="CT175" s="7"/>
      <c r="CU175" s="7"/>
      <c r="CV175" s="7"/>
      <c r="CW175" s="7"/>
      <c r="CX175" s="7"/>
      <c r="CY175" s="7"/>
      <c r="CZ175" s="7"/>
      <c r="DA175" s="7"/>
      <c r="DB175" s="7"/>
      <c r="DC175" s="7"/>
      <c r="DD175" s="7"/>
      <c r="DE175" s="7"/>
      <c r="DF175" s="7"/>
      <c r="DG175" s="7"/>
      <c r="DH175" s="7"/>
      <c r="DI175" s="7"/>
      <c r="DJ175" s="7"/>
      <c r="DK175" s="7"/>
      <c r="DL175" s="7"/>
      <c r="DM175" s="7"/>
      <c r="DN175" s="7"/>
      <c r="DO175" s="7"/>
      <c r="DP175" s="7"/>
      <c r="DQ175" s="7"/>
      <c r="DR175" s="7"/>
      <c r="DS175" s="7"/>
      <c r="DT175" s="7"/>
      <c r="DU175" s="7"/>
      <c r="DV175" s="7"/>
      <c r="DW175" s="7"/>
    </row>
    <row r="176" spans="2:127" ht="14" x14ac:dyDescent="0.3">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c r="BJ176" s="7"/>
      <c r="BK176" s="7"/>
      <c r="BL176" s="7"/>
      <c r="BM176" s="7"/>
      <c r="BN176" s="7"/>
      <c r="BO176" s="7"/>
      <c r="BP176" s="7"/>
      <c r="BQ176" s="7"/>
      <c r="BR176" s="7"/>
      <c r="BS176" s="7"/>
      <c r="BT176" s="7"/>
      <c r="BU176" s="7"/>
      <c r="BV176" s="7"/>
      <c r="BW176" s="7"/>
      <c r="BX176" s="7"/>
      <c r="BY176" s="7"/>
      <c r="BZ176" s="7"/>
      <c r="CA176" s="7"/>
      <c r="CB176" s="7"/>
      <c r="CC176" s="7"/>
      <c r="CD176" s="7"/>
      <c r="CE176" s="7"/>
      <c r="CF176" s="7"/>
      <c r="CG176" s="7"/>
      <c r="CH176" s="7"/>
      <c r="CI176" s="7"/>
      <c r="CJ176" s="7"/>
      <c r="CK176" s="7"/>
      <c r="CL176" s="7"/>
      <c r="CM176" s="7"/>
      <c r="CN176" s="7"/>
      <c r="CO176" s="7"/>
      <c r="CP176" s="7"/>
      <c r="CQ176" s="7"/>
      <c r="CR176" s="7"/>
      <c r="CS176" s="7"/>
      <c r="CT176" s="7"/>
      <c r="CU176" s="7"/>
      <c r="CV176" s="7"/>
      <c r="CW176" s="7"/>
      <c r="CX176" s="7"/>
      <c r="CY176" s="7"/>
      <c r="CZ176" s="7"/>
      <c r="DA176" s="7"/>
      <c r="DB176" s="7"/>
      <c r="DC176" s="7"/>
      <c r="DD176" s="7"/>
      <c r="DE176" s="7"/>
      <c r="DF176" s="7"/>
      <c r="DG176" s="7"/>
      <c r="DH176" s="7"/>
      <c r="DI176" s="7"/>
      <c r="DJ176" s="7"/>
      <c r="DK176" s="7"/>
      <c r="DL176" s="7"/>
      <c r="DM176" s="7"/>
      <c r="DN176" s="7"/>
      <c r="DO176" s="7"/>
      <c r="DP176" s="7"/>
      <c r="DQ176" s="7"/>
      <c r="DR176" s="7"/>
      <c r="DS176" s="7"/>
      <c r="DT176" s="7"/>
      <c r="DU176" s="7"/>
      <c r="DV176" s="7"/>
      <c r="DW176" s="7"/>
    </row>
    <row r="177" spans="2:127" ht="14" x14ac:dyDescent="0.3">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c r="BJ177" s="7"/>
      <c r="BK177" s="7"/>
      <c r="BL177" s="7"/>
      <c r="BM177" s="7"/>
      <c r="BN177" s="7"/>
      <c r="BO177" s="7"/>
      <c r="BP177" s="7"/>
      <c r="BQ177" s="7"/>
      <c r="BR177" s="7"/>
      <c r="BS177" s="7"/>
      <c r="BT177" s="7"/>
      <c r="BU177" s="7"/>
      <c r="BV177" s="7"/>
      <c r="BW177" s="7"/>
      <c r="BX177" s="7"/>
      <c r="BY177" s="7"/>
      <c r="BZ177" s="7"/>
      <c r="CA177" s="7"/>
      <c r="CB177" s="7"/>
      <c r="CC177" s="7"/>
      <c r="CD177" s="7"/>
      <c r="CE177" s="7"/>
      <c r="CF177" s="7"/>
      <c r="CG177" s="7"/>
      <c r="CH177" s="7"/>
      <c r="CI177" s="7"/>
      <c r="CJ177" s="7"/>
      <c r="CK177" s="7"/>
      <c r="CL177" s="7"/>
      <c r="CM177" s="7"/>
      <c r="CN177" s="7"/>
      <c r="CO177" s="7"/>
      <c r="CP177" s="7"/>
      <c r="CQ177" s="7"/>
      <c r="CR177" s="7"/>
      <c r="CS177" s="7"/>
      <c r="CT177" s="7"/>
      <c r="CU177" s="7"/>
      <c r="CV177" s="7"/>
      <c r="CW177" s="7"/>
      <c r="CX177" s="7"/>
      <c r="CY177" s="7"/>
      <c r="CZ177" s="7"/>
      <c r="DA177" s="7"/>
      <c r="DB177" s="7"/>
      <c r="DC177" s="7"/>
      <c r="DD177" s="7"/>
      <c r="DE177" s="7"/>
      <c r="DF177" s="7"/>
      <c r="DG177" s="7"/>
      <c r="DH177" s="7"/>
      <c r="DI177" s="7"/>
      <c r="DJ177" s="7"/>
      <c r="DK177" s="7"/>
      <c r="DL177" s="7"/>
      <c r="DM177" s="7"/>
      <c r="DN177" s="7"/>
      <c r="DO177" s="7"/>
      <c r="DP177" s="7"/>
      <c r="DQ177" s="7"/>
      <c r="DR177" s="7"/>
      <c r="DS177" s="7"/>
      <c r="DT177" s="7"/>
      <c r="DU177" s="7"/>
      <c r="DV177" s="7"/>
      <c r="DW177" s="7"/>
    </row>
    <row r="178" spans="2:127" ht="14" x14ac:dyDescent="0.3">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7"/>
      <c r="BI178" s="7"/>
      <c r="BJ178" s="7"/>
      <c r="BK178" s="7"/>
      <c r="BL178" s="7"/>
      <c r="BM178" s="7"/>
      <c r="BN178" s="7"/>
      <c r="BO178" s="7"/>
      <c r="BP178" s="7"/>
      <c r="BQ178" s="7"/>
      <c r="BR178" s="7"/>
      <c r="BS178" s="7"/>
      <c r="BT178" s="7"/>
      <c r="BU178" s="7"/>
      <c r="BV178" s="7"/>
      <c r="BW178" s="7"/>
      <c r="BX178" s="7"/>
      <c r="BY178" s="7"/>
      <c r="BZ178" s="7"/>
      <c r="CA178" s="7"/>
      <c r="CB178" s="7"/>
      <c r="CC178" s="7"/>
      <c r="CD178" s="7"/>
      <c r="CE178" s="7"/>
      <c r="CF178" s="7"/>
      <c r="CG178" s="7"/>
      <c r="CH178" s="7"/>
      <c r="CI178" s="7"/>
      <c r="CJ178" s="7"/>
      <c r="CK178" s="7"/>
      <c r="CL178" s="7"/>
      <c r="CM178" s="7"/>
      <c r="CN178" s="7"/>
      <c r="CO178" s="7"/>
      <c r="CP178" s="7"/>
      <c r="CQ178" s="7"/>
      <c r="CR178" s="7"/>
      <c r="CS178" s="7"/>
      <c r="CT178" s="7"/>
      <c r="CU178" s="7"/>
      <c r="CV178" s="7"/>
      <c r="CW178" s="7"/>
      <c r="CX178" s="7"/>
      <c r="CY178" s="7"/>
      <c r="CZ178" s="7"/>
      <c r="DA178" s="7"/>
      <c r="DB178" s="7"/>
      <c r="DC178" s="7"/>
      <c r="DD178" s="7"/>
      <c r="DE178" s="7"/>
      <c r="DF178" s="7"/>
      <c r="DG178" s="7"/>
      <c r="DH178" s="7"/>
      <c r="DI178" s="7"/>
      <c r="DJ178" s="7"/>
      <c r="DK178" s="7"/>
      <c r="DL178" s="7"/>
      <c r="DM178" s="7"/>
      <c r="DN178" s="7"/>
      <c r="DO178" s="7"/>
      <c r="DP178" s="7"/>
      <c r="DQ178" s="7"/>
      <c r="DR178" s="7"/>
      <c r="DS178" s="7"/>
      <c r="DT178" s="7"/>
      <c r="DU178" s="7"/>
      <c r="DV178" s="7"/>
      <c r="DW178" s="7"/>
    </row>
    <row r="179" spans="2:127" ht="14" x14ac:dyDescent="0.3">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7"/>
      <c r="BI179" s="7"/>
      <c r="BJ179" s="7"/>
      <c r="BK179" s="7"/>
      <c r="BL179" s="7"/>
      <c r="BM179" s="7"/>
      <c r="BN179" s="7"/>
      <c r="BO179" s="7"/>
      <c r="BP179" s="7"/>
      <c r="BQ179" s="7"/>
      <c r="BR179" s="7"/>
      <c r="BS179" s="7"/>
      <c r="BT179" s="7"/>
      <c r="BU179" s="7"/>
      <c r="BV179" s="7"/>
      <c r="BW179" s="7"/>
      <c r="BX179" s="7"/>
      <c r="BY179" s="7"/>
      <c r="BZ179" s="7"/>
      <c r="CA179" s="7"/>
      <c r="CB179" s="7"/>
      <c r="CC179" s="7"/>
      <c r="CD179" s="7"/>
      <c r="CE179" s="7"/>
      <c r="CF179" s="7"/>
      <c r="CG179" s="7"/>
      <c r="CH179" s="7"/>
      <c r="CI179" s="7"/>
      <c r="CJ179" s="7"/>
      <c r="CK179" s="7"/>
      <c r="CL179" s="7"/>
      <c r="CM179" s="7"/>
      <c r="CN179" s="7"/>
      <c r="CO179" s="7"/>
      <c r="CP179" s="7"/>
      <c r="CQ179" s="7"/>
      <c r="CR179" s="7"/>
      <c r="CS179" s="7"/>
      <c r="CT179" s="7"/>
      <c r="CU179" s="7"/>
      <c r="CV179" s="7"/>
      <c r="CW179" s="7"/>
      <c r="CX179" s="7"/>
      <c r="CY179" s="7"/>
      <c r="CZ179" s="7"/>
      <c r="DA179" s="7"/>
      <c r="DB179" s="7"/>
      <c r="DC179" s="7"/>
      <c r="DD179" s="7"/>
      <c r="DE179" s="7"/>
      <c r="DF179" s="7"/>
      <c r="DG179" s="7"/>
      <c r="DH179" s="7"/>
      <c r="DI179" s="7"/>
      <c r="DJ179" s="7"/>
      <c r="DK179" s="7"/>
      <c r="DL179" s="7"/>
      <c r="DM179" s="7"/>
      <c r="DN179" s="7"/>
      <c r="DO179" s="7"/>
      <c r="DP179" s="7"/>
      <c r="DQ179" s="7"/>
      <c r="DR179" s="7"/>
      <c r="DS179" s="7"/>
      <c r="DT179" s="7"/>
      <c r="DU179" s="7"/>
      <c r="DV179" s="7"/>
      <c r="DW179" s="7"/>
    </row>
    <row r="180" spans="2:127" ht="14" x14ac:dyDescent="0.3">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c r="BD180" s="7"/>
      <c r="BE180" s="7"/>
      <c r="BF180" s="7"/>
      <c r="BG180" s="7"/>
      <c r="BH180" s="7"/>
      <c r="BI180" s="7"/>
      <c r="BJ180" s="7"/>
      <c r="BK180" s="7"/>
      <c r="BL180" s="7"/>
      <c r="BM180" s="7"/>
      <c r="BN180" s="7"/>
      <c r="BO180" s="7"/>
      <c r="BP180" s="7"/>
      <c r="BQ180" s="7"/>
      <c r="BR180" s="7"/>
      <c r="BS180" s="7"/>
      <c r="BT180" s="7"/>
      <c r="BU180" s="7"/>
      <c r="BV180" s="7"/>
      <c r="BW180" s="7"/>
      <c r="BX180" s="7"/>
      <c r="BY180" s="7"/>
      <c r="BZ180" s="7"/>
      <c r="CA180" s="7"/>
      <c r="CB180" s="7"/>
      <c r="CC180" s="7"/>
      <c r="CD180" s="7"/>
      <c r="CE180" s="7"/>
      <c r="CF180" s="7"/>
      <c r="CG180" s="7"/>
      <c r="CH180" s="7"/>
      <c r="CI180" s="7"/>
      <c r="CJ180" s="7"/>
      <c r="CK180" s="7"/>
      <c r="CL180" s="7"/>
      <c r="CM180" s="7"/>
      <c r="CN180" s="7"/>
      <c r="CO180" s="7"/>
      <c r="CP180" s="7"/>
      <c r="CQ180" s="7"/>
      <c r="CR180" s="7"/>
      <c r="CS180" s="7"/>
      <c r="CT180" s="7"/>
      <c r="CU180" s="7"/>
      <c r="CV180" s="7"/>
      <c r="CW180" s="7"/>
      <c r="CX180" s="7"/>
      <c r="CY180" s="7"/>
      <c r="CZ180" s="7"/>
      <c r="DA180" s="7"/>
      <c r="DB180" s="7"/>
      <c r="DC180" s="7"/>
      <c r="DD180" s="7"/>
      <c r="DE180" s="7"/>
      <c r="DF180" s="7"/>
      <c r="DG180" s="7"/>
      <c r="DH180" s="7"/>
      <c r="DI180" s="7"/>
      <c r="DJ180" s="7"/>
      <c r="DK180" s="7"/>
      <c r="DL180" s="7"/>
      <c r="DM180" s="7"/>
      <c r="DN180" s="7"/>
      <c r="DO180" s="7"/>
      <c r="DP180" s="7"/>
      <c r="DQ180" s="7"/>
      <c r="DR180" s="7"/>
      <c r="DS180" s="7"/>
      <c r="DT180" s="7"/>
      <c r="DU180" s="7"/>
      <c r="DV180" s="7"/>
      <c r="DW180" s="7"/>
    </row>
    <row r="181" spans="2:127" ht="14" x14ac:dyDescent="0.3">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c r="BC181" s="7"/>
      <c r="BD181" s="7"/>
      <c r="BE181" s="7"/>
      <c r="BF181" s="7"/>
      <c r="BG181" s="7"/>
      <c r="BH181" s="7"/>
      <c r="BI181" s="7"/>
      <c r="BJ181" s="7"/>
      <c r="BK181" s="7"/>
      <c r="BL181" s="7"/>
      <c r="BM181" s="7"/>
      <c r="BN181" s="7"/>
      <c r="BO181" s="7"/>
      <c r="BP181" s="7"/>
      <c r="BQ181" s="7"/>
      <c r="BR181" s="7"/>
      <c r="BS181" s="7"/>
      <c r="BT181" s="7"/>
      <c r="BU181" s="7"/>
      <c r="BV181" s="7"/>
      <c r="BW181" s="7"/>
      <c r="BX181" s="7"/>
      <c r="BY181" s="7"/>
      <c r="BZ181" s="7"/>
      <c r="CA181" s="7"/>
      <c r="CB181" s="7"/>
      <c r="CC181" s="7"/>
      <c r="CD181" s="7"/>
      <c r="CE181" s="7"/>
      <c r="CF181" s="7"/>
      <c r="CG181" s="7"/>
      <c r="CH181" s="7"/>
      <c r="CI181" s="7"/>
      <c r="CJ181" s="7"/>
      <c r="CK181" s="7"/>
      <c r="CL181" s="7"/>
      <c r="CM181" s="7"/>
      <c r="CN181" s="7"/>
      <c r="CO181" s="7"/>
      <c r="CP181" s="7"/>
      <c r="CQ181" s="7"/>
      <c r="CR181" s="7"/>
      <c r="CS181" s="7"/>
      <c r="CT181" s="7"/>
      <c r="CU181" s="7"/>
      <c r="CV181" s="7"/>
      <c r="CW181" s="7"/>
      <c r="CX181" s="7"/>
      <c r="CY181" s="7"/>
      <c r="CZ181" s="7"/>
      <c r="DA181" s="7"/>
      <c r="DB181" s="7"/>
      <c r="DC181" s="7"/>
      <c r="DD181" s="7"/>
      <c r="DE181" s="7"/>
      <c r="DF181" s="7"/>
      <c r="DG181" s="7"/>
      <c r="DH181" s="7"/>
      <c r="DI181" s="7"/>
      <c r="DJ181" s="7"/>
      <c r="DK181" s="7"/>
      <c r="DL181" s="7"/>
      <c r="DM181" s="7"/>
      <c r="DN181" s="7"/>
      <c r="DO181" s="7"/>
      <c r="DP181" s="7"/>
      <c r="DQ181" s="7"/>
      <c r="DR181" s="7"/>
      <c r="DS181" s="7"/>
      <c r="DT181" s="7"/>
      <c r="DU181" s="7"/>
      <c r="DV181" s="7"/>
      <c r="DW181" s="7"/>
    </row>
    <row r="182" spans="2:127" ht="14" x14ac:dyDescent="0.3">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c r="BJ182" s="7"/>
      <c r="BK182" s="7"/>
      <c r="BL182" s="7"/>
      <c r="BM182" s="7"/>
      <c r="BN182" s="7"/>
      <c r="BO182" s="7"/>
      <c r="BP182" s="7"/>
      <c r="BQ182" s="7"/>
      <c r="BR182" s="7"/>
      <c r="BS182" s="7"/>
      <c r="BT182" s="7"/>
      <c r="BU182" s="7"/>
      <c r="BV182" s="7"/>
      <c r="BW182" s="7"/>
      <c r="BX182" s="7"/>
      <c r="BY182" s="7"/>
      <c r="BZ182" s="7"/>
      <c r="CA182" s="7"/>
      <c r="CB182" s="7"/>
      <c r="CC182" s="7"/>
      <c r="CD182" s="7"/>
      <c r="CE182" s="7"/>
      <c r="CF182" s="7"/>
      <c r="CG182" s="7"/>
      <c r="CH182" s="7"/>
      <c r="CI182" s="7"/>
      <c r="CJ182" s="7"/>
      <c r="CK182" s="7"/>
      <c r="CL182" s="7"/>
      <c r="CM182" s="7"/>
      <c r="CN182" s="7"/>
      <c r="CO182" s="7"/>
      <c r="CP182" s="7"/>
      <c r="CQ182" s="7"/>
      <c r="CR182" s="7"/>
      <c r="CS182" s="7"/>
      <c r="CT182" s="7"/>
      <c r="CU182" s="7"/>
      <c r="CV182" s="7"/>
      <c r="CW182" s="7"/>
      <c r="CX182" s="7"/>
      <c r="CY182" s="7"/>
      <c r="CZ182" s="7"/>
      <c r="DA182" s="7"/>
      <c r="DB182" s="7"/>
      <c r="DC182" s="7"/>
      <c r="DD182" s="7"/>
      <c r="DE182" s="7"/>
      <c r="DF182" s="7"/>
      <c r="DG182" s="7"/>
      <c r="DH182" s="7"/>
      <c r="DI182" s="7"/>
      <c r="DJ182" s="7"/>
      <c r="DK182" s="7"/>
      <c r="DL182" s="7"/>
      <c r="DM182" s="7"/>
      <c r="DN182" s="7"/>
      <c r="DO182" s="7"/>
      <c r="DP182" s="7"/>
      <c r="DQ182" s="7"/>
      <c r="DR182" s="7"/>
      <c r="DS182" s="7"/>
      <c r="DT182" s="7"/>
      <c r="DU182" s="7"/>
      <c r="DV182" s="7"/>
      <c r="DW182" s="7"/>
    </row>
    <row r="183" spans="2:127" ht="14" x14ac:dyDescent="0.3">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c r="BH183" s="7"/>
      <c r="BI183" s="7"/>
      <c r="BJ183" s="7"/>
      <c r="BK183" s="7"/>
      <c r="BL183" s="7"/>
      <c r="BM183" s="7"/>
      <c r="BN183" s="7"/>
      <c r="BO183" s="7"/>
      <c r="BP183" s="7"/>
      <c r="BQ183" s="7"/>
      <c r="BR183" s="7"/>
      <c r="BS183" s="7"/>
      <c r="BT183" s="7"/>
      <c r="BU183" s="7"/>
      <c r="BV183" s="7"/>
      <c r="BW183" s="7"/>
      <c r="BX183" s="7"/>
      <c r="BY183" s="7"/>
      <c r="BZ183" s="7"/>
      <c r="CA183" s="7"/>
      <c r="CB183" s="7"/>
      <c r="CC183" s="7"/>
      <c r="CD183" s="7"/>
      <c r="CE183" s="7"/>
      <c r="CF183" s="7"/>
      <c r="CG183" s="7"/>
      <c r="CH183" s="7"/>
      <c r="CI183" s="7"/>
      <c r="CJ183" s="7"/>
      <c r="CK183" s="7"/>
      <c r="CL183" s="7"/>
      <c r="CM183" s="7"/>
      <c r="CN183" s="7"/>
      <c r="CO183" s="7"/>
      <c r="CP183" s="7"/>
      <c r="CQ183" s="7"/>
      <c r="CR183" s="7"/>
      <c r="CS183" s="7"/>
      <c r="CT183" s="7"/>
      <c r="CU183" s="7"/>
      <c r="CV183" s="7"/>
      <c r="CW183" s="7"/>
      <c r="CX183" s="7"/>
      <c r="CY183" s="7"/>
      <c r="CZ183" s="7"/>
      <c r="DA183" s="7"/>
      <c r="DB183" s="7"/>
      <c r="DC183" s="7"/>
      <c r="DD183" s="7"/>
      <c r="DE183" s="7"/>
      <c r="DF183" s="7"/>
      <c r="DG183" s="7"/>
      <c r="DH183" s="7"/>
      <c r="DI183" s="7"/>
      <c r="DJ183" s="7"/>
      <c r="DK183" s="7"/>
      <c r="DL183" s="7"/>
      <c r="DM183" s="7"/>
      <c r="DN183" s="7"/>
      <c r="DO183" s="7"/>
      <c r="DP183" s="7"/>
      <c r="DQ183" s="7"/>
      <c r="DR183" s="7"/>
      <c r="DS183" s="7"/>
      <c r="DT183" s="7"/>
      <c r="DU183" s="7"/>
      <c r="DV183" s="7"/>
      <c r="DW183" s="7"/>
    </row>
    <row r="184" spans="2:127" ht="14" x14ac:dyDescent="0.3">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7"/>
      <c r="BC184" s="7"/>
      <c r="BD184" s="7"/>
      <c r="BE184" s="7"/>
      <c r="BF184" s="7"/>
      <c r="BG184" s="7"/>
      <c r="BH184" s="7"/>
      <c r="BI184" s="7"/>
      <c r="BJ184" s="7"/>
      <c r="BK184" s="7"/>
      <c r="BL184" s="7"/>
      <c r="BM184" s="7"/>
      <c r="BN184" s="7"/>
      <c r="BO184" s="7"/>
      <c r="BP184" s="7"/>
      <c r="BQ184" s="7"/>
      <c r="BR184" s="7"/>
      <c r="BS184" s="7"/>
      <c r="BT184" s="7"/>
      <c r="BU184" s="7"/>
      <c r="BV184" s="7"/>
      <c r="BW184" s="7"/>
      <c r="BX184" s="7"/>
      <c r="BY184" s="7"/>
      <c r="BZ184" s="7"/>
      <c r="CA184" s="7"/>
      <c r="CB184" s="7"/>
      <c r="CC184" s="7"/>
      <c r="CD184" s="7"/>
      <c r="CE184" s="7"/>
      <c r="CF184" s="7"/>
      <c r="CG184" s="7"/>
      <c r="CH184" s="7"/>
      <c r="CI184" s="7"/>
      <c r="CJ184" s="7"/>
      <c r="CK184" s="7"/>
      <c r="CL184" s="7"/>
      <c r="CM184" s="7"/>
      <c r="CN184" s="7"/>
      <c r="CO184" s="7"/>
      <c r="CP184" s="7"/>
      <c r="CQ184" s="7"/>
      <c r="CR184" s="7"/>
      <c r="CS184" s="7"/>
      <c r="CT184" s="7"/>
      <c r="CU184" s="7"/>
      <c r="CV184" s="7"/>
      <c r="CW184" s="7"/>
      <c r="CX184" s="7"/>
      <c r="CY184" s="7"/>
      <c r="CZ184" s="7"/>
      <c r="DA184" s="7"/>
      <c r="DB184" s="7"/>
      <c r="DC184" s="7"/>
      <c r="DD184" s="7"/>
      <c r="DE184" s="7"/>
      <c r="DF184" s="7"/>
      <c r="DG184" s="7"/>
      <c r="DH184" s="7"/>
      <c r="DI184" s="7"/>
      <c r="DJ184" s="7"/>
      <c r="DK184" s="7"/>
      <c r="DL184" s="7"/>
      <c r="DM184" s="7"/>
      <c r="DN184" s="7"/>
      <c r="DO184" s="7"/>
      <c r="DP184" s="7"/>
      <c r="DQ184" s="7"/>
      <c r="DR184" s="7"/>
      <c r="DS184" s="7"/>
      <c r="DT184" s="7"/>
      <c r="DU184" s="7"/>
      <c r="DV184" s="7"/>
      <c r="DW184" s="7"/>
    </row>
    <row r="185" spans="2:127" ht="14" x14ac:dyDescent="0.3">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c r="BJ185" s="7"/>
      <c r="BK185" s="7"/>
      <c r="BL185" s="7"/>
      <c r="BM185" s="7"/>
      <c r="BN185" s="7"/>
      <c r="BO185" s="7"/>
      <c r="BP185" s="7"/>
      <c r="BQ185" s="7"/>
      <c r="BR185" s="7"/>
      <c r="BS185" s="7"/>
      <c r="BT185" s="7"/>
      <c r="BU185" s="7"/>
      <c r="BV185" s="7"/>
      <c r="BW185" s="7"/>
      <c r="BX185" s="7"/>
      <c r="BY185" s="7"/>
      <c r="BZ185" s="7"/>
      <c r="CA185" s="7"/>
      <c r="CB185" s="7"/>
      <c r="CC185" s="7"/>
      <c r="CD185" s="7"/>
      <c r="CE185" s="7"/>
      <c r="CF185" s="7"/>
      <c r="CG185" s="7"/>
      <c r="CH185" s="7"/>
      <c r="CI185" s="7"/>
      <c r="CJ185" s="7"/>
      <c r="CK185" s="7"/>
      <c r="CL185" s="7"/>
      <c r="CM185" s="7"/>
      <c r="CN185" s="7"/>
      <c r="CO185" s="7"/>
      <c r="CP185" s="7"/>
      <c r="CQ185" s="7"/>
      <c r="CR185" s="7"/>
      <c r="CS185" s="7"/>
      <c r="CT185" s="7"/>
      <c r="CU185" s="7"/>
      <c r="CV185" s="7"/>
      <c r="CW185" s="7"/>
      <c r="CX185" s="7"/>
      <c r="CY185" s="7"/>
      <c r="CZ185" s="7"/>
      <c r="DA185" s="7"/>
      <c r="DB185" s="7"/>
      <c r="DC185" s="7"/>
      <c r="DD185" s="7"/>
      <c r="DE185" s="7"/>
      <c r="DF185" s="7"/>
      <c r="DG185" s="7"/>
      <c r="DH185" s="7"/>
      <c r="DI185" s="7"/>
      <c r="DJ185" s="7"/>
      <c r="DK185" s="7"/>
      <c r="DL185" s="7"/>
      <c r="DM185" s="7"/>
      <c r="DN185" s="7"/>
      <c r="DO185" s="7"/>
      <c r="DP185" s="7"/>
      <c r="DQ185" s="7"/>
      <c r="DR185" s="7"/>
      <c r="DS185" s="7"/>
      <c r="DT185" s="7"/>
      <c r="DU185" s="7"/>
      <c r="DV185" s="7"/>
      <c r="DW185" s="7"/>
    </row>
    <row r="186" spans="2:127" ht="14" x14ac:dyDescent="0.3">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7"/>
      <c r="BI186" s="7"/>
      <c r="BJ186" s="7"/>
      <c r="BK186" s="7"/>
      <c r="BL186" s="7"/>
      <c r="BM186" s="7"/>
      <c r="BN186" s="7"/>
      <c r="BO186" s="7"/>
      <c r="BP186" s="7"/>
      <c r="BQ186" s="7"/>
      <c r="BR186" s="7"/>
      <c r="BS186" s="7"/>
      <c r="BT186" s="7"/>
      <c r="BU186" s="7"/>
      <c r="BV186" s="7"/>
      <c r="BW186" s="7"/>
      <c r="BX186" s="7"/>
      <c r="BY186" s="7"/>
      <c r="BZ186" s="7"/>
      <c r="CA186" s="7"/>
      <c r="CB186" s="7"/>
      <c r="CC186" s="7"/>
      <c r="CD186" s="7"/>
      <c r="CE186" s="7"/>
      <c r="CF186" s="7"/>
      <c r="CG186" s="7"/>
      <c r="CH186" s="7"/>
      <c r="CI186" s="7"/>
      <c r="CJ186" s="7"/>
      <c r="CK186" s="7"/>
      <c r="CL186" s="7"/>
      <c r="CM186" s="7"/>
      <c r="CN186" s="7"/>
      <c r="CO186" s="7"/>
      <c r="CP186" s="7"/>
      <c r="CQ186" s="7"/>
      <c r="CR186" s="7"/>
      <c r="CS186" s="7"/>
      <c r="CT186" s="7"/>
      <c r="CU186" s="7"/>
      <c r="CV186" s="7"/>
      <c r="CW186" s="7"/>
      <c r="CX186" s="7"/>
      <c r="CY186" s="7"/>
      <c r="CZ186" s="7"/>
      <c r="DA186" s="7"/>
      <c r="DB186" s="7"/>
      <c r="DC186" s="7"/>
      <c r="DD186" s="7"/>
      <c r="DE186" s="7"/>
      <c r="DF186" s="7"/>
      <c r="DG186" s="7"/>
      <c r="DH186" s="7"/>
      <c r="DI186" s="7"/>
      <c r="DJ186" s="7"/>
      <c r="DK186" s="7"/>
      <c r="DL186" s="7"/>
      <c r="DM186" s="7"/>
      <c r="DN186" s="7"/>
      <c r="DO186" s="7"/>
      <c r="DP186" s="7"/>
      <c r="DQ186" s="7"/>
      <c r="DR186" s="7"/>
      <c r="DS186" s="7"/>
      <c r="DT186" s="7"/>
      <c r="DU186" s="7"/>
      <c r="DV186" s="7"/>
      <c r="DW186" s="7"/>
    </row>
    <row r="187" spans="2:127" ht="14" x14ac:dyDescent="0.3">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c r="BJ187" s="7"/>
      <c r="BK187" s="7"/>
      <c r="BL187" s="7"/>
      <c r="BM187" s="7"/>
      <c r="BN187" s="7"/>
      <c r="BO187" s="7"/>
      <c r="BP187" s="7"/>
      <c r="BQ187" s="7"/>
      <c r="BR187" s="7"/>
      <c r="BS187" s="7"/>
      <c r="BT187" s="7"/>
      <c r="BU187" s="7"/>
      <c r="BV187" s="7"/>
      <c r="BW187" s="7"/>
      <c r="BX187" s="7"/>
      <c r="BY187" s="7"/>
      <c r="BZ187" s="7"/>
      <c r="CA187" s="7"/>
      <c r="CB187" s="7"/>
      <c r="CC187" s="7"/>
      <c r="CD187" s="7"/>
      <c r="CE187" s="7"/>
      <c r="CF187" s="7"/>
      <c r="CG187" s="7"/>
      <c r="CH187" s="7"/>
      <c r="CI187" s="7"/>
      <c r="CJ187" s="7"/>
      <c r="CK187" s="7"/>
      <c r="CL187" s="7"/>
      <c r="CM187" s="7"/>
      <c r="CN187" s="7"/>
      <c r="CO187" s="7"/>
      <c r="CP187" s="7"/>
      <c r="CQ187" s="7"/>
      <c r="CR187" s="7"/>
      <c r="CS187" s="7"/>
      <c r="CT187" s="7"/>
      <c r="CU187" s="7"/>
      <c r="CV187" s="7"/>
      <c r="CW187" s="7"/>
      <c r="CX187" s="7"/>
      <c r="CY187" s="7"/>
      <c r="CZ187" s="7"/>
      <c r="DA187" s="7"/>
      <c r="DB187" s="7"/>
      <c r="DC187" s="7"/>
      <c r="DD187" s="7"/>
      <c r="DE187" s="7"/>
      <c r="DF187" s="7"/>
      <c r="DG187" s="7"/>
      <c r="DH187" s="7"/>
      <c r="DI187" s="7"/>
      <c r="DJ187" s="7"/>
      <c r="DK187" s="7"/>
      <c r="DL187" s="7"/>
      <c r="DM187" s="7"/>
      <c r="DN187" s="7"/>
      <c r="DO187" s="7"/>
      <c r="DP187" s="7"/>
      <c r="DQ187" s="7"/>
      <c r="DR187" s="7"/>
      <c r="DS187" s="7"/>
      <c r="DT187" s="7"/>
      <c r="DU187" s="7"/>
      <c r="DV187" s="7"/>
      <c r="DW187" s="7"/>
    </row>
    <row r="188" spans="2:127" ht="14" x14ac:dyDescent="0.3">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c r="BF188" s="7"/>
      <c r="BG188" s="7"/>
      <c r="BH188" s="7"/>
      <c r="BI188" s="7"/>
      <c r="BJ188" s="7"/>
      <c r="BK188" s="7"/>
      <c r="BL188" s="7"/>
      <c r="BM188" s="7"/>
      <c r="BN188" s="7"/>
      <c r="BO188" s="7"/>
      <c r="BP188" s="7"/>
      <c r="BQ188" s="7"/>
      <c r="BR188" s="7"/>
      <c r="BS188" s="7"/>
      <c r="BT188" s="7"/>
      <c r="BU188" s="7"/>
      <c r="BV188" s="7"/>
      <c r="BW188" s="7"/>
      <c r="BX188" s="7"/>
      <c r="BY188" s="7"/>
      <c r="BZ188" s="7"/>
      <c r="CA188" s="7"/>
      <c r="CB188" s="7"/>
      <c r="CC188" s="7"/>
      <c r="CD188" s="7"/>
      <c r="CE188" s="7"/>
      <c r="CF188" s="7"/>
      <c r="CG188" s="7"/>
      <c r="CH188" s="7"/>
      <c r="CI188" s="7"/>
      <c r="CJ188" s="7"/>
      <c r="CK188" s="7"/>
      <c r="CL188" s="7"/>
      <c r="CM188" s="7"/>
      <c r="CN188" s="7"/>
      <c r="CO188" s="7"/>
      <c r="CP188" s="7"/>
      <c r="CQ188" s="7"/>
      <c r="CR188" s="7"/>
      <c r="CS188" s="7"/>
      <c r="CT188" s="7"/>
      <c r="CU188" s="7"/>
      <c r="CV188" s="7"/>
      <c r="CW188" s="7"/>
      <c r="CX188" s="7"/>
      <c r="CY188" s="7"/>
      <c r="CZ188" s="7"/>
      <c r="DA188" s="7"/>
      <c r="DB188" s="7"/>
      <c r="DC188" s="7"/>
      <c r="DD188" s="7"/>
      <c r="DE188" s="7"/>
      <c r="DF188" s="7"/>
      <c r="DG188" s="7"/>
      <c r="DH188" s="7"/>
      <c r="DI188" s="7"/>
      <c r="DJ188" s="7"/>
      <c r="DK188" s="7"/>
      <c r="DL188" s="7"/>
      <c r="DM188" s="7"/>
      <c r="DN188" s="7"/>
      <c r="DO188" s="7"/>
      <c r="DP188" s="7"/>
      <c r="DQ188" s="7"/>
      <c r="DR188" s="7"/>
      <c r="DS188" s="7"/>
      <c r="DT188" s="7"/>
      <c r="DU188" s="7"/>
      <c r="DV188" s="7"/>
      <c r="DW188" s="7"/>
    </row>
    <row r="189" spans="2:127" ht="14" x14ac:dyDescent="0.3">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c r="BH189" s="7"/>
      <c r="BI189" s="7"/>
      <c r="BJ189" s="7"/>
      <c r="BK189" s="7"/>
      <c r="BL189" s="7"/>
      <c r="BM189" s="7"/>
      <c r="BN189" s="7"/>
      <c r="BO189" s="7"/>
      <c r="BP189" s="7"/>
      <c r="BQ189" s="7"/>
      <c r="BR189" s="7"/>
      <c r="BS189" s="7"/>
      <c r="BT189" s="7"/>
      <c r="BU189" s="7"/>
      <c r="BV189" s="7"/>
      <c r="BW189" s="7"/>
      <c r="BX189" s="7"/>
      <c r="BY189" s="7"/>
      <c r="BZ189" s="7"/>
      <c r="CA189" s="7"/>
      <c r="CB189" s="7"/>
      <c r="CC189" s="7"/>
      <c r="CD189" s="7"/>
      <c r="CE189" s="7"/>
      <c r="CF189" s="7"/>
      <c r="CG189" s="7"/>
      <c r="CH189" s="7"/>
      <c r="CI189" s="7"/>
      <c r="CJ189" s="7"/>
      <c r="CK189" s="7"/>
      <c r="CL189" s="7"/>
      <c r="CM189" s="7"/>
      <c r="CN189" s="7"/>
      <c r="CO189" s="7"/>
      <c r="CP189" s="7"/>
      <c r="CQ189" s="7"/>
      <c r="CR189" s="7"/>
      <c r="CS189" s="7"/>
      <c r="CT189" s="7"/>
      <c r="CU189" s="7"/>
      <c r="CV189" s="7"/>
      <c r="CW189" s="7"/>
      <c r="CX189" s="7"/>
      <c r="CY189" s="7"/>
      <c r="CZ189" s="7"/>
      <c r="DA189" s="7"/>
      <c r="DB189" s="7"/>
      <c r="DC189" s="7"/>
      <c r="DD189" s="7"/>
      <c r="DE189" s="7"/>
      <c r="DF189" s="7"/>
      <c r="DG189" s="7"/>
      <c r="DH189" s="7"/>
      <c r="DI189" s="7"/>
      <c r="DJ189" s="7"/>
      <c r="DK189" s="7"/>
      <c r="DL189" s="7"/>
      <c r="DM189" s="7"/>
      <c r="DN189" s="7"/>
      <c r="DO189" s="7"/>
      <c r="DP189" s="7"/>
      <c r="DQ189" s="7"/>
      <c r="DR189" s="7"/>
      <c r="DS189" s="7"/>
      <c r="DT189" s="7"/>
      <c r="DU189" s="7"/>
      <c r="DV189" s="7"/>
      <c r="DW189" s="7"/>
    </row>
    <row r="190" spans="2:127" ht="14" x14ac:dyDescent="0.3">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c r="BF190" s="7"/>
      <c r="BG190" s="7"/>
      <c r="BH190" s="7"/>
      <c r="BI190" s="7"/>
      <c r="BJ190" s="7"/>
      <c r="BK190" s="7"/>
      <c r="BL190" s="7"/>
      <c r="BM190" s="7"/>
      <c r="BN190" s="7"/>
      <c r="BO190" s="7"/>
      <c r="BP190" s="7"/>
      <c r="BQ190" s="7"/>
      <c r="BR190" s="7"/>
      <c r="BS190" s="7"/>
      <c r="BT190" s="7"/>
      <c r="BU190" s="7"/>
      <c r="BV190" s="7"/>
      <c r="BW190" s="7"/>
      <c r="BX190" s="7"/>
      <c r="BY190" s="7"/>
      <c r="BZ190" s="7"/>
      <c r="CA190" s="7"/>
      <c r="CB190" s="7"/>
      <c r="CC190" s="7"/>
      <c r="CD190" s="7"/>
      <c r="CE190" s="7"/>
      <c r="CF190" s="7"/>
      <c r="CG190" s="7"/>
      <c r="CH190" s="7"/>
      <c r="CI190" s="7"/>
      <c r="CJ190" s="7"/>
      <c r="CK190" s="7"/>
      <c r="CL190" s="7"/>
      <c r="CM190" s="7"/>
      <c r="CN190" s="7"/>
      <c r="CO190" s="7"/>
      <c r="CP190" s="7"/>
      <c r="CQ190" s="7"/>
      <c r="CR190" s="7"/>
      <c r="CS190" s="7"/>
      <c r="CT190" s="7"/>
      <c r="CU190" s="7"/>
      <c r="CV190" s="7"/>
      <c r="CW190" s="7"/>
      <c r="CX190" s="7"/>
      <c r="CY190" s="7"/>
      <c r="CZ190" s="7"/>
      <c r="DA190" s="7"/>
      <c r="DB190" s="7"/>
      <c r="DC190" s="7"/>
      <c r="DD190" s="7"/>
      <c r="DE190" s="7"/>
      <c r="DF190" s="7"/>
      <c r="DG190" s="7"/>
      <c r="DH190" s="7"/>
      <c r="DI190" s="7"/>
      <c r="DJ190" s="7"/>
      <c r="DK190" s="7"/>
      <c r="DL190" s="7"/>
      <c r="DM190" s="7"/>
      <c r="DN190" s="7"/>
      <c r="DO190" s="7"/>
      <c r="DP190" s="7"/>
      <c r="DQ190" s="7"/>
      <c r="DR190" s="7"/>
      <c r="DS190" s="7"/>
      <c r="DT190" s="7"/>
      <c r="DU190" s="7"/>
      <c r="DV190" s="7"/>
      <c r="DW190" s="7"/>
    </row>
    <row r="191" spans="2:127" ht="14" x14ac:dyDescent="0.3">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c r="BB191" s="7"/>
      <c r="BC191" s="7"/>
      <c r="BD191" s="7"/>
      <c r="BE191" s="7"/>
      <c r="BF191" s="7"/>
      <c r="BG191" s="7"/>
      <c r="BH191" s="7"/>
      <c r="BI191" s="7"/>
      <c r="BJ191" s="7"/>
      <c r="BK191" s="7"/>
      <c r="BL191" s="7"/>
      <c r="BM191" s="7"/>
      <c r="BN191" s="7"/>
      <c r="BO191" s="7"/>
      <c r="BP191" s="7"/>
      <c r="BQ191" s="7"/>
      <c r="BR191" s="7"/>
      <c r="BS191" s="7"/>
      <c r="BT191" s="7"/>
      <c r="BU191" s="7"/>
      <c r="BV191" s="7"/>
      <c r="BW191" s="7"/>
      <c r="BX191" s="7"/>
      <c r="BY191" s="7"/>
      <c r="BZ191" s="7"/>
      <c r="CA191" s="7"/>
      <c r="CB191" s="7"/>
      <c r="CC191" s="7"/>
      <c r="CD191" s="7"/>
      <c r="CE191" s="7"/>
      <c r="CF191" s="7"/>
      <c r="CG191" s="7"/>
      <c r="CH191" s="7"/>
      <c r="CI191" s="7"/>
      <c r="CJ191" s="7"/>
      <c r="CK191" s="7"/>
      <c r="CL191" s="7"/>
      <c r="CM191" s="7"/>
      <c r="CN191" s="7"/>
      <c r="CO191" s="7"/>
      <c r="CP191" s="7"/>
      <c r="CQ191" s="7"/>
      <c r="CR191" s="7"/>
      <c r="CS191" s="7"/>
      <c r="CT191" s="7"/>
      <c r="CU191" s="7"/>
      <c r="CV191" s="7"/>
      <c r="CW191" s="7"/>
      <c r="CX191" s="7"/>
      <c r="CY191" s="7"/>
      <c r="CZ191" s="7"/>
      <c r="DA191" s="7"/>
      <c r="DB191" s="7"/>
      <c r="DC191" s="7"/>
      <c r="DD191" s="7"/>
      <c r="DE191" s="7"/>
      <c r="DF191" s="7"/>
      <c r="DG191" s="7"/>
      <c r="DH191" s="7"/>
      <c r="DI191" s="7"/>
      <c r="DJ191" s="7"/>
      <c r="DK191" s="7"/>
      <c r="DL191" s="7"/>
      <c r="DM191" s="7"/>
      <c r="DN191" s="7"/>
      <c r="DO191" s="7"/>
      <c r="DP191" s="7"/>
      <c r="DQ191" s="7"/>
      <c r="DR191" s="7"/>
      <c r="DS191" s="7"/>
      <c r="DT191" s="7"/>
      <c r="DU191" s="7"/>
      <c r="DV191" s="7"/>
      <c r="DW191" s="7"/>
    </row>
    <row r="192" spans="2:127" ht="14" x14ac:dyDescent="0.3">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c r="BB192" s="7"/>
      <c r="BC192" s="7"/>
      <c r="BD192" s="7"/>
      <c r="BE192" s="7"/>
      <c r="BF192" s="7"/>
      <c r="BG192" s="7"/>
      <c r="BH192" s="7"/>
      <c r="BI192" s="7"/>
      <c r="BJ192" s="7"/>
      <c r="BK192" s="7"/>
      <c r="BL192" s="7"/>
      <c r="BM192" s="7"/>
      <c r="BN192" s="7"/>
      <c r="BO192" s="7"/>
      <c r="BP192" s="7"/>
      <c r="BQ192" s="7"/>
      <c r="BR192" s="7"/>
      <c r="BS192" s="7"/>
      <c r="BT192" s="7"/>
      <c r="BU192" s="7"/>
      <c r="BV192" s="7"/>
      <c r="BW192" s="7"/>
      <c r="BX192" s="7"/>
      <c r="BY192" s="7"/>
      <c r="BZ192" s="7"/>
      <c r="CA192" s="7"/>
      <c r="CB192" s="7"/>
      <c r="CC192" s="7"/>
      <c r="CD192" s="7"/>
      <c r="CE192" s="7"/>
      <c r="CF192" s="7"/>
      <c r="CG192" s="7"/>
      <c r="CH192" s="7"/>
      <c r="CI192" s="7"/>
      <c r="CJ192" s="7"/>
      <c r="CK192" s="7"/>
      <c r="CL192" s="7"/>
      <c r="CM192" s="7"/>
      <c r="CN192" s="7"/>
      <c r="CO192" s="7"/>
      <c r="CP192" s="7"/>
      <c r="CQ192" s="7"/>
      <c r="CR192" s="7"/>
      <c r="CS192" s="7"/>
      <c r="CT192" s="7"/>
      <c r="CU192" s="7"/>
      <c r="CV192" s="7"/>
      <c r="CW192" s="7"/>
      <c r="CX192" s="7"/>
      <c r="CY192" s="7"/>
      <c r="CZ192" s="7"/>
      <c r="DA192" s="7"/>
      <c r="DB192" s="7"/>
      <c r="DC192" s="7"/>
      <c r="DD192" s="7"/>
      <c r="DE192" s="7"/>
      <c r="DF192" s="7"/>
      <c r="DG192" s="7"/>
      <c r="DH192" s="7"/>
      <c r="DI192" s="7"/>
      <c r="DJ192" s="7"/>
      <c r="DK192" s="7"/>
      <c r="DL192" s="7"/>
      <c r="DM192" s="7"/>
      <c r="DN192" s="7"/>
      <c r="DO192" s="7"/>
      <c r="DP192" s="7"/>
      <c r="DQ192" s="7"/>
      <c r="DR192" s="7"/>
      <c r="DS192" s="7"/>
      <c r="DT192" s="7"/>
      <c r="DU192" s="7"/>
      <c r="DV192" s="7"/>
      <c r="DW192" s="7"/>
    </row>
    <row r="193" spans="2:127" ht="14" x14ac:dyDescent="0.3">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7"/>
      <c r="BC193" s="7"/>
      <c r="BD193" s="7"/>
      <c r="BE193" s="7"/>
      <c r="BF193" s="7"/>
      <c r="BG193" s="7"/>
      <c r="BH193" s="7"/>
      <c r="BI193" s="7"/>
      <c r="BJ193" s="7"/>
      <c r="BK193" s="7"/>
      <c r="BL193" s="7"/>
      <c r="BM193" s="7"/>
      <c r="BN193" s="7"/>
      <c r="BO193" s="7"/>
      <c r="BP193" s="7"/>
      <c r="BQ193" s="7"/>
      <c r="BR193" s="7"/>
      <c r="BS193" s="7"/>
      <c r="BT193" s="7"/>
      <c r="BU193" s="7"/>
      <c r="BV193" s="7"/>
      <c r="BW193" s="7"/>
      <c r="BX193" s="7"/>
      <c r="BY193" s="7"/>
      <c r="BZ193" s="7"/>
      <c r="CA193" s="7"/>
      <c r="CB193" s="7"/>
      <c r="CC193" s="7"/>
      <c r="CD193" s="7"/>
      <c r="CE193" s="7"/>
      <c r="CF193" s="7"/>
      <c r="CG193" s="7"/>
      <c r="CH193" s="7"/>
      <c r="CI193" s="7"/>
      <c r="CJ193" s="7"/>
      <c r="CK193" s="7"/>
      <c r="CL193" s="7"/>
      <c r="CM193" s="7"/>
      <c r="CN193" s="7"/>
      <c r="CO193" s="7"/>
      <c r="CP193" s="7"/>
      <c r="CQ193" s="7"/>
      <c r="CR193" s="7"/>
      <c r="CS193" s="7"/>
      <c r="CT193" s="7"/>
      <c r="CU193" s="7"/>
      <c r="CV193" s="7"/>
      <c r="CW193" s="7"/>
      <c r="CX193" s="7"/>
      <c r="CY193" s="7"/>
      <c r="CZ193" s="7"/>
      <c r="DA193" s="7"/>
      <c r="DB193" s="7"/>
      <c r="DC193" s="7"/>
      <c r="DD193" s="7"/>
      <c r="DE193" s="7"/>
      <c r="DF193" s="7"/>
      <c r="DG193" s="7"/>
      <c r="DH193" s="7"/>
      <c r="DI193" s="7"/>
      <c r="DJ193" s="7"/>
      <c r="DK193" s="7"/>
      <c r="DL193" s="7"/>
      <c r="DM193" s="7"/>
      <c r="DN193" s="7"/>
      <c r="DO193" s="7"/>
      <c r="DP193" s="7"/>
      <c r="DQ193" s="7"/>
      <c r="DR193" s="7"/>
      <c r="DS193" s="7"/>
      <c r="DT193" s="7"/>
      <c r="DU193" s="7"/>
      <c r="DV193" s="7"/>
      <c r="DW193" s="7"/>
    </row>
    <row r="194" spans="2:127" ht="14" x14ac:dyDescent="0.3">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c r="BB194" s="7"/>
      <c r="BC194" s="7"/>
      <c r="BD194" s="7"/>
      <c r="BE194" s="7"/>
      <c r="BF194" s="7"/>
      <c r="BG194" s="7"/>
      <c r="BH194" s="7"/>
      <c r="BI194" s="7"/>
      <c r="BJ194" s="7"/>
      <c r="BK194" s="7"/>
      <c r="BL194" s="7"/>
      <c r="BM194" s="7"/>
      <c r="BN194" s="7"/>
      <c r="BO194" s="7"/>
      <c r="BP194" s="7"/>
      <c r="BQ194" s="7"/>
      <c r="BR194" s="7"/>
      <c r="BS194" s="7"/>
      <c r="BT194" s="7"/>
      <c r="BU194" s="7"/>
      <c r="BV194" s="7"/>
      <c r="BW194" s="7"/>
      <c r="BX194" s="7"/>
      <c r="BY194" s="7"/>
      <c r="BZ194" s="7"/>
      <c r="CA194" s="7"/>
      <c r="CB194" s="7"/>
      <c r="CC194" s="7"/>
      <c r="CD194" s="7"/>
      <c r="CE194" s="7"/>
      <c r="CF194" s="7"/>
      <c r="CG194" s="7"/>
      <c r="CH194" s="7"/>
      <c r="CI194" s="7"/>
      <c r="CJ194" s="7"/>
      <c r="CK194" s="7"/>
      <c r="CL194" s="7"/>
      <c r="CM194" s="7"/>
      <c r="CN194" s="7"/>
      <c r="CO194" s="7"/>
      <c r="CP194" s="7"/>
      <c r="CQ194" s="7"/>
      <c r="CR194" s="7"/>
      <c r="CS194" s="7"/>
      <c r="CT194" s="7"/>
      <c r="CU194" s="7"/>
      <c r="CV194" s="7"/>
      <c r="CW194" s="7"/>
      <c r="CX194" s="7"/>
      <c r="CY194" s="7"/>
      <c r="CZ194" s="7"/>
      <c r="DA194" s="7"/>
      <c r="DB194" s="7"/>
      <c r="DC194" s="7"/>
      <c r="DD194" s="7"/>
      <c r="DE194" s="7"/>
      <c r="DF194" s="7"/>
      <c r="DG194" s="7"/>
      <c r="DH194" s="7"/>
      <c r="DI194" s="7"/>
      <c r="DJ194" s="7"/>
      <c r="DK194" s="7"/>
      <c r="DL194" s="7"/>
      <c r="DM194" s="7"/>
      <c r="DN194" s="7"/>
      <c r="DO194" s="7"/>
      <c r="DP194" s="7"/>
      <c r="DQ194" s="7"/>
      <c r="DR194" s="7"/>
      <c r="DS194" s="7"/>
      <c r="DT194" s="7"/>
      <c r="DU194" s="7"/>
      <c r="DV194" s="7"/>
      <c r="DW194" s="7"/>
    </row>
    <row r="195" spans="2:127" ht="14" x14ac:dyDescent="0.3">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c r="BD195" s="7"/>
      <c r="BE195" s="7"/>
      <c r="BF195" s="7"/>
      <c r="BG195" s="7"/>
      <c r="BH195" s="7"/>
      <c r="BI195" s="7"/>
      <c r="BJ195" s="7"/>
      <c r="BK195" s="7"/>
      <c r="BL195" s="7"/>
      <c r="BM195" s="7"/>
      <c r="BN195" s="7"/>
      <c r="BO195" s="7"/>
      <c r="BP195" s="7"/>
      <c r="BQ195" s="7"/>
      <c r="BR195" s="7"/>
      <c r="BS195" s="7"/>
      <c r="BT195" s="7"/>
      <c r="BU195" s="7"/>
      <c r="BV195" s="7"/>
      <c r="BW195" s="7"/>
      <c r="BX195" s="7"/>
      <c r="BY195" s="7"/>
      <c r="BZ195" s="7"/>
      <c r="CA195" s="7"/>
      <c r="CB195" s="7"/>
      <c r="CC195" s="7"/>
      <c r="CD195" s="7"/>
      <c r="CE195" s="7"/>
      <c r="CF195" s="7"/>
      <c r="CG195" s="7"/>
      <c r="CH195" s="7"/>
      <c r="CI195" s="7"/>
      <c r="CJ195" s="7"/>
      <c r="CK195" s="7"/>
      <c r="CL195" s="7"/>
      <c r="CM195" s="7"/>
      <c r="CN195" s="7"/>
      <c r="CO195" s="7"/>
      <c r="CP195" s="7"/>
      <c r="CQ195" s="7"/>
      <c r="CR195" s="7"/>
      <c r="CS195" s="7"/>
      <c r="CT195" s="7"/>
      <c r="CU195" s="7"/>
      <c r="CV195" s="7"/>
      <c r="CW195" s="7"/>
      <c r="CX195" s="7"/>
      <c r="CY195" s="7"/>
      <c r="CZ195" s="7"/>
      <c r="DA195" s="7"/>
      <c r="DB195" s="7"/>
      <c r="DC195" s="7"/>
      <c r="DD195" s="7"/>
      <c r="DE195" s="7"/>
      <c r="DF195" s="7"/>
      <c r="DG195" s="7"/>
      <c r="DH195" s="7"/>
      <c r="DI195" s="7"/>
      <c r="DJ195" s="7"/>
      <c r="DK195" s="7"/>
      <c r="DL195" s="7"/>
      <c r="DM195" s="7"/>
      <c r="DN195" s="7"/>
      <c r="DO195" s="7"/>
      <c r="DP195" s="7"/>
      <c r="DQ195" s="7"/>
      <c r="DR195" s="7"/>
      <c r="DS195" s="7"/>
      <c r="DT195" s="7"/>
      <c r="DU195" s="7"/>
      <c r="DV195" s="7"/>
      <c r="DW195" s="7"/>
    </row>
    <row r="196" spans="2:127" ht="14" x14ac:dyDescent="0.3">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c r="BB196" s="7"/>
      <c r="BC196" s="7"/>
      <c r="BD196" s="7"/>
      <c r="BE196" s="7"/>
      <c r="BF196" s="7"/>
      <c r="BG196" s="7"/>
      <c r="BH196" s="7"/>
      <c r="BI196" s="7"/>
      <c r="BJ196" s="7"/>
      <c r="BK196" s="7"/>
      <c r="BL196" s="7"/>
      <c r="BM196" s="7"/>
      <c r="BN196" s="7"/>
      <c r="BO196" s="7"/>
      <c r="BP196" s="7"/>
      <c r="BQ196" s="7"/>
      <c r="BR196" s="7"/>
      <c r="BS196" s="7"/>
      <c r="BT196" s="7"/>
      <c r="BU196" s="7"/>
      <c r="BV196" s="7"/>
      <c r="BW196" s="7"/>
      <c r="BX196" s="7"/>
      <c r="BY196" s="7"/>
      <c r="BZ196" s="7"/>
      <c r="CA196" s="7"/>
      <c r="CB196" s="7"/>
      <c r="CC196" s="7"/>
      <c r="CD196" s="7"/>
      <c r="CE196" s="7"/>
      <c r="CF196" s="7"/>
      <c r="CG196" s="7"/>
      <c r="CH196" s="7"/>
      <c r="CI196" s="7"/>
      <c r="CJ196" s="7"/>
      <c r="CK196" s="7"/>
      <c r="CL196" s="7"/>
      <c r="CM196" s="7"/>
      <c r="CN196" s="7"/>
      <c r="CO196" s="7"/>
      <c r="CP196" s="7"/>
      <c r="CQ196" s="7"/>
      <c r="CR196" s="7"/>
      <c r="CS196" s="7"/>
      <c r="CT196" s="7"/>
      <c r="CU196" s="7"/>
      <c r="CV196" s="7"/>
      <c r="CW196" s="7"/>
      <c r="CX196" s="7"/>
      <c r="CY196" s="7"/>
      <c r="CZ196" s="7"/>
      <c r="DA196" s="7"/>
      <c r="DB196" s="7"/>
      <c r="DC196" s="7"/>
      <c r="DD196" s="7"/>
      <c r="DE196" s="7"/>
      <c r="DF196" s="7"/>
      <c r="DG196" s="7"/>
      <c r="DH196" s="7"/>
      <c r="DI196" s="7"/>
      <c r="DJ196" s="7"/>
      <c r="DK196" s="7"/>
      <c r="DL196" s="7"/>
      <c r="DM196" s="7"/>
      <c r="DN196" s="7"/>
      <c r="DO196" s="7"/>
      <c r="DP196" s="7"/>
      <c r="DQ196" s="7"/>
      <c r="DR196" s="7"/>
      <c r="DS196" s="7"/>
      <c r="DT196" s="7"/>
      <c r="DU196" s="7"/>
      <c r="DV196" s="7"/>
      <c r="DW196" s="7"/>
    </row>
    <row r="197" spans="2:127" ht="14" x14ac:dyDescent="0.3">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c r="BA197" s="7"/>
      <c r="BB197" s="7"/>
      <c r="BC197" s="7"/>
      <c r="BD197" s="7"/>
      <c r="BE197" s="7"/>
      <c r="BF197" s="7"/>
      <c r="BG197" s="7"/>
      <c r="BH197" s="7"/>
      <c r="BI197" s="7"/>
      <c r="BJ197" s="7"/>
      <c r="BK197" s="7"/>
      <c r="BL197" s="7"/>
      <c r="BM197" s="7"/>
      <c r="BN197" s="7"/>
      <c r="BO197" s="7"/>
      <c r="BP197" s="7"/>
      <c r="BQ197" s="7"/>
      <c r="BR197" s="7"/>
      <c r="BS197" s="7"/>
      <c r="BT197" s="7"/>
      <c r="BU197" s="7"/>
      <c r="BV197" s="7"/>
      <c r="BW197" s="7"/>
      <c r="BX197" s="7"/>
      <c r="BY197" s="7"/>
      <c r="BZ197" s="7"/>
      <c r="CA197" s="7"/>
      <c r="CB197" s="7"/>
      <c r="CC197" s="7"/>
      <c r="CD197" s="7"/>
      <c r="CE197" s="7"/>
      <c r="CF197" s="7"/>
      <c r="CG197" s="7"/>
      <c r="CH197" s="7"/>
      <c r="CI197" s="7"/>
      <c r="CJ197" s="7"/>
      <c r="CK197" s="7"/>
      <c r="CL197" s="7"/>
      <c r="CM197" s="7"/>
      <c r="CN197" s="7"/>
      <c r="CO197" s="7"/>
      <c r="CP197" s="7"/>
      <c r="CQ197" s="7"/>
      <c r="CR197" s="7"/>
      <c r="CS197" s="7"/>
      <c r="CT197" s="7"/>
      <c r="CU197" s="7"/>
      <c r="CV197" s="7"/>
      <c r="CW197" s="7"/>
      <c r="CX197" s="7"/>
      <c r="CY197" s="7"/>
      <c r="CZ197" s="7"/>
      <c r="DA197" s="7"/>
      <c r="DB197" s="7"/>
      <c r="DC197" s="7"/>
      <c r="DD197" s="7"/>
      <c r="DE197" s="7"/>
      <c r="DF197" s="7"/>
      <c r="DG197" s="7"/>
      <c r="DH197" s="7"/>
      <c r="DI197" s="7"/>
      <c r="DJ197" s="7"/>
      <c r="DK197" s="7"/>
      <c r="DL197" s="7"/>
      <c r="DM197" s="7"/>
      <c r="DN197" s="7"/>
      <c r="DO197" s="7"/>
      <c r="DP197" s="7"/>
      <c r="DQ197" s="7"/>
      <c r="DR197" s="7"/>
      <c r="DS197" s="7"/>
      <c r="DT197" s="7"/>
      <c r="DU197" s="7"/>
      <c r="DV197" s="7"/>
      <c r="DW197" s="7"/>
    </row>
    <row r="198" spans="2:127" ht="14" x14ac:dyDescent="0.3">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c r="BB198" s="7"/>
      <c r="BC198" s="7"/>
      <c r="BD198" s="7"/>
      <c r="BE198" s="7"/>
      <c r="BF198" s="7"/>
      <c r="BG198" s="7"/>
      <c r="BH198" s="7"/>
      <c r="BI198" s="7"/>
      <c r="BJ198" s="7"/>
      <c r="BK198" s="7"/>
      <c r="BL198" s="7"/>
      <c r="BM198" s="7"/>
      <c r="BN198" s="7"/>
      <c r="BO198" s="7"/>
      <c r="BP198" s="7"/>
      <c r="BQ198" s="7"/>
      <c r="BR198" s="7"/>
      <c r="BS198" s="7"/>
      <c r="BT198" s="7"/>
      <c r="BU198" s="7"/>
      <c r="BV198" s="7"/>
      <c r="BW198" s="7"/>
      <c r="BX198" s="7"/>
      <c r="BY198" s="7"/>
      <c r="BZ198" s="7"/>
      <c r="CA198" s="7"/>
      <c r="CB198" s="7"/>
      <c r="CC198" s="7"/>
      <c r="CD198" s="7"/>
      <c r="CE198" s="7"/>
      <c r="CF198" s="7"/>
      <c r="CG198" s="7"/>
      <c r="CH198" s="7"/>
      <c r="CI198" s="7"/>
      <c r="CJ198" s="7"/>
      <c r="CK198" s="7"/>
      <c r="CL198" s="7"/>
      <c r="CM198" s="7"/>
      <c r="CN198" s="7"/>
      <c r="CO198" s="7"/>
      <c r="CP198" s="7"/>
      <c r="CQ198" s="7"/>
      <c r="CR198" s="7"/>
      <c r="CS198" s="7"/>
      <c r="CT198" s="7"/>
      <c r="CU198" s="7"/>
      <c r="CV198" s="7"/>
      <c r="CW198" s="7"/>
      <c r="CX198" s="7"/>
      <c r="CY198" s="7"/>
      <c r="CZ198" s="7"/>
      <c r="DA198" s="7"/>
      <c r="DB198" s="7"/>
      <c r="DC198" s="7"/>
      <c r="DD198" s="7"/>
      <c r="DE198" s="7"/>
      <c r="DF198" s="7"/>
      <c r="DG198" s="7"/>
      <c r="DH198" s="7"/>
      <c r="DI198" s="7"/>
      <c r="DJ198" s="7"/>
      <c r="DK198" s="7"/>
      <c r="DL198" s="7"/>
      <c r="DM198" s="7"/>
      <c r="DN198" s="7"/>
      <c r="DO198" s="7"/>
      <c r="DP198" s="7"/>
      <c r="DQ198" s="7"/>
      <c r="DR198" s="7"/>
      <c r="DS198" s="7"/>
      <c r="DT198" s="7"/>
      <c r="DU198" s="7"/>
      <c r="DV198" s="7"/>
      <c r="DW198" s="7"/>
    </row>
    <row r="199" spans="2:127" ht="14" x14ac:dyDescent="0.3">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c r="BA199" s="7"/>
      <c r="BB199" s="7"/>
      <c r="BC199" s="7"/>
      <c r="BD199" s="7"/>
      <c r="BE199" s="7"/>
      <c r="BF199" s="7"/>
      <c r="BG199" s="7"/>
      <c r="BH199" s="7"/>
      <c r="BI199" s="7"/>
      <c r="BJ199" s="7"/>
      <c r="BK199" s="7"/>
      <c r="BL199" s="7"/>
      <c r="BM199" s="7"/>
      <c r="BN199" s="7"/>
      <c r="BO199" s="7"/>
      <c r="BP199" s="7"/>
      <c r="BQ199" s="7"/>
      <c r="BR199" s="7"/>
      <c r="BS199" s="7"/>
      <c r="BT199" s="7"/>
      <c r="BU199" s="7"/>
      <c r="BV199" s="7"/>
      <c r="BW199" s="7"/>
      <c r="BX199" s="7"/>
      <c r="BY199" s="7"/>
      <c r="BZ199" s="7"/>
      <c r="CA199" s="7"/>
      <c r="CB199" s="7"/>
      <c r="CC199" s="7"/>
      <c r="CD199" s="7"/>
      <c r="CE199" s="7"/>
      <c r="CF199" s="7"/>
      <c r="CG199" s="7"/>
      <c r="CH199" s="7"/>
      <c r="CI199" s="7"/>
      <c r="CJ199" s="7"/>
      <c r="CK199" s="7"/>
      <c r="CL199" s="7"/>
      <c r="CM199" s="7"/>
      <c r="CN199" s="7"/>
      <c r="CO199" s="7"/>
      <c r="CP199" s="7"/>
      <c r="CQ199" s="7"/>
      <c r="CR199" s="7"/>
      <c r="CS199" s="7"/>
      <c r="CT199" s="7"/>
      <c r="CU199" s="7"/>
      <c r="CV199" s="7"/>
      <c r="CW199" s="7"/>
      <c r="CX199" s="7"/>
      <c r="CY199" s="7"/>
      <c r="CZ199" s="7"/>
      <c r="DA199" s="7"/>
      <c r="DB199" s="7"/>
      <c r="DC199" s="7"/>
      <c r="DD199" s="7"/>
      <c r="DE199" s="7"/>
      <c r="DF199" s="7"/>
      <c r="DG199" s="7"/>
      <c r="DH199" s="7"/>
      <c r="DI199" s="7"/>
      <c r="DJ199" s="7"/>
      <c r="DK199" s="7"/>
      <c r="DL199" s="7"/>
      <c r="DM199" s="7"/>
      <c r="DN199" s="7"/>
      <c r="DO199" s="7"/>
      <c r="DP199" s="7"/>
      <c r="DQ199" s="7"/>
      <c r="DR199" s="7"/>
      <c r="DS199" s="7"/>
      <c r="DT199" s="7"/>
      <c r="DU199" s="7"/>
      <c r="DV199" s="7"/>
      <c r="DW199" s="7"/>
    </row>
    <row r="200" spans="2:127" ht="14" x14ac:dyDescent="0.3">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c r="BA200" s="7"/>
      <c r="BB200" s="7"/>
      <c r="BC200" s="7"/>
      <c r="BD200" s="7"/>
      <c r="BE200" s="7"/>
      <c r="BF200" s="7"/>
      <c r="BG200" s="7"/>
      <c r="BH200" s="7"/>
      <c r="BI200" s="7"/>
      <c r="BJ200" s="7"/>
      <c r="BK200" s="7"/>
      <c r="BL200" s="7"/>
      <c r="BM200" s="7"/>
      <c r="BN200" s="7"/>
      <c r="BO200" s="7"/>
      <c r="BP200" s="7"/>
      <c r="BQ200" s="7"/>
      <c r="BR200" s="7"/>
      <c r="BS200" s="7"/>
      <c r="BT200" s="7"/>
      <c r="BU200" s="7"/>
      <c r="BV200" s="7"/>
      <c r="BW200" s="7"/>
      <c r="BX200" s="7"/>
      <c r="BY200" s="7"/>
      <c r="BZ200" s="7"/>
      <c r="CA200" s="7"/>
      <c r="CB200" s="7"/>
      <c r="CC200" s="7"/>
      <c r="CD200" s="7"/>
      <c r="CE200" s="7"/>
      <c r="CF200" s="7"/>
      <c r="CG200" s="7"/>
      <c r="CH200" s="7"/>
      <c r="CI200" s="7"/>
      <c r="CJ200" s="7"/>
      <c r="CK200" s="7"/>
      <c r="CL200" s="7"/>
      <c r="CM200" s="7"/>
      <c r="CN200" s="7"/>
      <c r="CO200" s="7"/>
      <c r="CP200" s="7"/>
      <c r="CQ200" s="7"/>
      <c r="CR200" s="7"/>
      <c r="CS200" s="7"/>
      <c r="CT200" s="7"/>
      <c r="CU200" s="7"/>
      <c r="CV200" s="7"/>
      <c r="CW200" s="7"/>
      <c r="CX200" s="7"/>
      <c r="CY200" s="7"/>
      <c r="CZ200" s="7"/>
      <c r="DA200" s="7"/>
      <c r="DB200" s="7"/>
      <c r="DC200" s="7"/>
      <c r="DD200" s="7"/>
      <c r="DE200" s="7"/>
      <c r="DF200" s="7"/>
      <c r="DG200" s="7"/>
      <c r="DH200" s="7"/>
      <c r="DI200" s="7"/>
      <c r="DJ200" s="7"/>
      <c r="DK200" s="7"/>
      <c r="DL200" s="7"/>
      <c r="DM200" s="7"/>
      <c r="DN200" s="7"/>
      <c r="DO200" s="7"/>
      <c r="DP200" s="7"/>
      <c r="DQ200" s="7"/>
      <c r="DR200" s="7"/>
      <c r="DS200" s="7"/>
      <c r="DT200" s="7"/>
      <c r="DU200" s="7"/>
      <c r="DV200" s="7"/>
      <c r="DW200" s="7"/>
    </row>
    <row r="201" spans="2:127" ht="14" x14ac:dyDescent="0.3">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c r="AZ201" s="7"/>
      <c r="BA201" s="7"/>
      <c r="BB201" s="7"/>
      <c r="BC201" s="7"/>
      <c r="BD201" s="7"/>
      <c r="BE201" s="7"/>
      <c r="BF201" s="7"/>
      <c r="BG201" s="7"/>
      <c r="BH201" s="7"/>
      <c r="BI201" s="7"/>
      <c r="BJ201" s="7"/>
      <c r="BK201" s="7"/>
      <c r="BL201" s="7"/>
      <c r="BM201" s="7"/>
      <c r="BN201" s="7"/>
      <c r="BO201" s="7"/>
      <c r="BP201" s="7"/>
      <c r="BQ201" s="7"/>
      <c r="BR201" s="7"/>
      <c r="BS201" s="7"/>
      <c r="BT201" s="7"/>
      <c r="BU201" s="7"/>
      <c r="BV201" s="7"/>
      <c r="BW201" s="7"/>
      <c r="BX201" s="7"/>
      <c r="BY201" s="7"/>
      <c r="BZ201" s="7"/>
      <c r="CA201" s="7"/>
      <c r="CB201" s="7"/>
      <c r="CC201" s="7"/>
      <c r="CD201" s="7"/>
      <c r="CE201" s="7"/>
      <c r="CF201" s="7"/>
      <c r="CG201" s="7"/>
      <c r="CH201" s="7"/>
      <c r="CI201" s="7"/>
      <c r="CJ201" s="7"/>
      <c r="CK201" s="7"/>
      <c r="CL201" s="7"/>
      <c r="CM201" s="7"/>
      <c r="CN201" s="7"/>
      <c r="CO201" s="7"/>
      <c r="CP201" s="7"/>
      <c r="CQ201" s="7"/>
      <c r="CR201" s="7"/>
      <c r="CS201" s="7"/>
      <c r="CT201" s="7"/>
      <c r="CU201" s="7"/>
      <c r="CV201" s="7"/>
      <c r="CW201" s="7"/>
      <c r="CX201" s="7"/>
      <c r="CY201" s="7"/>
      <c r="CZ201" s="7"/>
      <c r="DA201" s="7"/>
      <c r="DB201" s="7"/>
      <c r="DC201" s="7"/>
      <c r="DD201" s="7"/>
      <c r="DE201" s="7"/>
      <c r="DF201" s="7"/>
      <c r="DG201" s="7"/>
      <c r="DH201" s="7"/>
      <c r="DI201" s="7"/>
      <c r="DJ201" s="7"/>
      <c r="DK201" s="7"/>
      <c r="DL201" s="7"/>
      <c r="DM201" s="7"/>
      <c r="DN201" s="7"/>
      <c r="DO201" s="7"/>
      <c r="DP201" s="7"/>
      <c r="DQ201" s="7"/>
      <c r="DR201" s="7"/>
      <c r="DS201" s="7"/>
      <c r="DT201" s="7"/>
      <c r="DU201" s="7"/>
      <c r="DV201" s="7"/>
      <c r="DW201" s="7"/>
    </row>
    <row r="202" spans="2:127" ht="14" x14ac:dyDescent="0.3">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7"/>
      <c r="AJ202" s="7"/>
      <c r="AK202" s="7"/>
      <c r="AL202" s="7"/>
      <c r="AM202" s="7"/>
      <c r="AN202" s="7"/>
      <c r="AO202" s="7"/>
      <c r="AP202" s="7"/>
      <c r="AQ202" s="7"/>
      <c r="AR202" s="7"/>
      <c r="AS202" s="7"/>
      <c r="AT202" s="7"/>
      <c r="AU202" s="7"/>
      <c r="AV202" s="7"/>
      <c r="AW202" s="7"/>
      <c r="AX202" s="7"/>
      <c r="AY202" s="7"/>
      <c r="AZ202" s="7"/>
      <c r="BA202" s="7"/>
      <c r="BB202" s="7"/>
      <c r="BC202" s="7"/>
      <c r="BD202" s="7"/>
      <c r="BE202" s="7"/>
      <c r="BF202" s="7"/>
      <c r="BG202" s="7"/>
      <c r="BH202" s="7"/>
      <c r="BI202" s="7"/>
      <c r="BJ202" s="7"/>
      <c r="BK202" s="7"/>
      <c r="BL202" s="7"/>
      <c r="BM202" s="7"/>
      <c r="BN202" s="7"/>
      <c r="BO202" s="7"/>
      <c r="BP202" s="7"/>
      <c r="BQ202" s="7"/>
      <c r="BR202" s="7"/>
      <c r="BS202" s="7"/>
      <c r="BT202" s="7"/>
      <c r="BU202" s="7"/>
      <c r="BV202" s="7"/>
      <c r="BW202" s="7"/>
      <c r="BX202" s="7"/>
      <c r="BY202" s="7"/>
      <c r="BZ202" s="7"/>
      <c r="CA202" s="7"/>
      <c r="CB202" s="7"/>
      <c r="CC202" s="7"/>
      <c r="CD202" s="7"/>
      <c r="CE202" s="7"/>
      <c r="CF202" s="7"/>
      <c r="CG202" s="7"/>
      <c r="CH202" s="7"/>
      <c r="CI202" s="7"/>
      <c r="CJ202" s="7"/>
      <c r="CK202" s="7"/>
      <c r="CL202" s="7"/>
      <c r="CM202" s="7"/>
      <c r="CN202" s="7"/>
      <c r="CO202" s="7"/>
      <c r="CP202" s="7"/>
      <c r="CQ202" s="7"/>
      <c r="CR202" s="7"/>
      <c r="CS202" s="7"/>
      <c r="CT202" s="7"/>
      <c r="CU202" s="7"/>
      <c r="CV202" s="7"/>
      <c r="CW202" s="7"/>
      <c r="CX202" s="7"/>
      <c r="CY202" s="7"/>
      <c r="CZ202" s="7"/>
      <c r="DA202" s="7"/>
      <c r="DB202" s="7"/>
      <c r="DC202" s="7"/>
      <c r="DD202" s="7"/>
      <c r="DE202" s="7"/>
      <c r="DF202" s="7"/>
      <c r="DG202" s="7"/>
      <c r="DH202" s="7"/>
      <c r="DI202" s="7"/>
      <c r="DJ202" s="7"/>
      <c r="DK202" s="7"/>
      <c r="DL202" s="7"/>
      <c r="DM202" s="7"/>
      <c r="DN202" s="7"/>
      <c r="DO202" s="7"/>
      <c r="DP202" s="7"/>
      <c r="DQ202" s="7"/>
      <c r="DR202" s="7"/>
      <c r="DS202" s="7"/>
      <c r="DT202" s="7"/>
      <c r="DU202" s="7"/>
      <c r="DV202" s="7"/>
      <c r="DW202" s="7"/>
    </row>
    <row r="203" spans="2:127" ht="14" x14ac:dyDescent="0.3">
      <c r="B203" s="7"/>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c r="AS203" s="7"/>
      <c r="AT203" s="7"/>
      <c r="AU203" s="7"/>
      <c r="AV203" s="7"/>
      <c r="AW203" s="7"/>
      <c r="AX203" s="7"/>
      <c r="AY203" s="7"/>
      <c r="AZ203" s="7"/>
      <c r="BA203" s="7"/>
      <c r="BB203" s="7"/>
      <c r="BC203" s="7"/>
      <c r="BD203" s="7"/>
      <c r="BE203" s="7"/>
      <c r="BF203" s="7"/>
      <c r="BG203" s="7"/>
      <c r="BH203" s="7"/>
      <c r="BI203" s="7"/>
      <c r="BJ203" s="7"/>
      <c r="BK203" s="7"/>
      <c r="BL203" s="7"/>
      <c r="BM203" s="7"/>
      <c r="BN203" s="7"/>
      <c r="BO203" s="7"/>
      <c r="BP203" s="7"/>
      <c r="BQ203" s="7"/>
      <c r="BR203" s="7"/>
      <c r="BS203" s="7"/>
      <c r="BT203" s="7"/>
      <c r="BU203" s="7"/>
      <c r="BV203" s="7"/>
      <c r="BW203" s="7"/>
      <c r="BX203" s="7"/>
      <c r="BY203" s="7"/>
      <c r="BZ203" s="7"/>
      <c r="CA203" s="7"/>
      <c r="CB203" s="7"/>
      <c r="CC203" s="7"/>
      <c r="CD203" s="7"/>
      <c r="CE203" s="7"/>
      <c r="CF203" s="7"/>
      <c r="CG203" s="7"/>
      <c r="CH203" s="7"/>
      <c r="CI203" s="7"/>
      <c r="CJ203" s="7"/>
      <c r="CK203" s="7"/>
      <c r="CL203" s="7"/>
      <c r="CM203" s="7"/>
      <c r="CN203" s="7"/>
      <c r="CO203" s="7"/>
      <c r="CP203" s="7"/>
      <c r="CQ203" s="7"/>
      <c r="CR203" s="7"/>
      <c r="CS203" s="7"/>
      <c r="CT203" s="7"/>
      <c r="CU203" s="7"/>
      <c r="CV203" s="7"/>
      <c r="CW203" s="7"/>
      <c r="CX203" s="7"/>
      <c r="CY203" s="7"/>
      <c r="CZ203" s="7"/>
      <c r="DA203" s="7"/>
      <c r="DB203" s="7"/>
      <c r="DC203" s="7"/>
      <c r="DD203" s="7"/>
      <c r="DE203" s="7"/>
      <c r="DF203" s="7"/>
      <c r="DG203" s="7"/>
      <c r="DH203" s="7"/>
      <c r="DI203" s="7"/>
      <c r="DJ203" s="7"/>
      <c r="DK203" s="7"/>
      <c r="DL203" s="7"/>
      <c r="DM203" s="7"/>
      <c r="DN203" s="7"/>
      <c r="DO203" s="7"/>
      <c r="DP203" s="7"/>
      <c r="DQ203" s="7"/>
      <c r="DR203" s="7"/>
      <c r="DS203" s="7"/>
      <c r="DT203" s="7"/>
      <c r="DU203" s="7"/>
      <c r="DV203" s="7"/>
      <c r="DW203" s="7"/>
    </row>
    <row r="204" spans="2:127" ht="14" x14ac:dyDescent="0.3">
      <c r="B204" s="7"/>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c r="AU204" s="7"/>
      <c r="AV204" s="7"/>
      <c r="AW204" s="7"/>
      <c r="AX204" s="7"/>
      <c r="AY204" s="7"/>
      <c r="AZ204" s="7"/>
      <c r="BA204" s="7"/>
      <c r="BB204" s="7"/>
      <c r="BC204" s="7"/>
      <c r="BD204" s="7"/>
      <c r="BE204" s="7"/>
      <c r="BF204" s="7"/>
      <c r="BG204" s="7"/>
      <c r="BH204" s="7"/>
      <c r="BI204" s="7"/>
      <c r="BJ204" s="7"/>
      <c r="BK204" s="7"/>
      <c r="BL204" s="7"/>
      <c r="BM204" s="7"/>
      <c r="BN204" s="7"/>
      <c r="BO204" s="7"/>
      <c r="BP204" s="7"/>
      <c r="BQ204" s="7"/>
      <c r="BR204" s="7"/>
      <c r="BS204" s="7"/>
      <c r="BT204" s="7"/>
      <c r="BU204" s="7"/>
      <c r="BV204" s="7"/>
      <c r="BW204" s="7"/>
      <c r="BX204" s="7"/>
      <c r="BY204" s="7"/>
      <c r="BZ204" s="7"/>
      <c r="CA204" s="7"/>
      <c r="CB204" s="7"/>
      <c r="CC204" s="7"/>
      <c r="CD204" s="7"/>
      <c r="CE204" s="7"/>
      <c r="CF204" s="7"/>
      <c r="CG204" s="7"/>
      <c r="CH204" s="7"/>
      <c r="CI204" s="7"/>
      <c r="CJ204" s="7"/>
      <c r="CK204" s="7"/>
      <c r="CL204" s="7"/>
      <c r="CM204" s="7"/>
      <c r="CN204" s="7"/>
      <c r="CO204" s="7"/>
      <c r="CP204" s="7"/>
      <c r="CQ204" s="7"/>
      <c r="CR204" s="7"/>
      <c r="CS204" s="7"/>
      <c r="CT204" s="7"/>
      <c r="CU204" s="7"/>
      <c r="CV204" s="7"/>
      <c r="CW204" s="7"/>
      <c r="CX204" s="7"/>
      <c r="CY204" s="7"/>
      <c r="CZ204" s="7"/>
      <c r="DA204" s="7"/>
      <c r="DB204" s="7"/>
      <c r="DC204" s="7"/>
      <c r="DD204" s="7"/>
      <c r="DE204" s="7"/>
      <c r="DF204" s="7"/>
      <c r="DG204" s="7"/>
      <c r="DH204" s="7"/>
      <c r="DI204" s="7"/>
      <c r="DJ204" s="7"/>
      <c r="DK204" s="7"/>
      <c r="DL204" s="7"/>
      <c r="DM204" s="7"/>
      <c r="DN204" s="7"/>
      <c r="DO204" s="7"/>
      <c r="DP204" s="7"/>
      <c r="DQ204" s="7"/>
      <c r="DR204" s="7"/>
      <c r="DS204" s="7"/>
      <c r="DT204" s="7"/>
      <c r="DU204" s="7"/>
      <c r="DV204" s="7"/>
      <c r="DW204" s="7"/>
    </row>
    <row r="205" spans="2:127" ht="14" x14ac:dyDescent="0.3">
      <c r="B205" s="7"/>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c r="AQ205" s="7"/>
      <c r="AR205" s="7"/>
      <c r="AS205" s="7"/>
      <c r="AT205" s="7"/>
      <c r="AU205" s="7"/>
      <c r="AV205" s="7"/>
      <c r="AW205" s="7"/>
      <c r="AX205" s="7"/>
      <c r="AY205" s="7"/>
      <c r="AZ205" s="7"/>
      <c r="BA205" s="7"/>
      <c r="BB205" s="7"/>
      <c r="BC205" s="7"/>
      <c r="BD205" s="7"/>
      <c r="BE205" s="7"/>
      <c r="BF205" s="7"/>
      <c r="BG205" s="7"/>
      <c r="BH205" s="7"/>
      <c r="BI205" s="7"/>
      <c r="BJ205" s="7"/>
      <c r="BK205" s="7"/>
      <c r="BL205" s="7"/>
      <c r="BM205" s="7"/>
      <c r="BN205" s="7"/>
      <c r="BO205" s="7"/>
      <c r="BP205" s="7"/>
      <c r="BQ205" s="7"/>
      <c r="BR205" s="7"/>
      <c r="BS205" s="7"/>
      <c r="BT205" s="7"/>
      <c r="BU205" s="7"/>
      <c r="BV205" s="7"/>
      <c r="BW205" s="7"/>
      <c r="BX205" s="7"/>
      <c r="BY205" s="7"/>
      <c r="BZ205" s="7"/>
      <c r="CA205" s="7"/>
      <c r="CB205" s="7"/>
      <c r="CC205" s="7"/>
      <c r="CD205" s="7"/>
      <c r="CE205" s="7"/>
      <c r="CF205" s="7"/>
      <c r="CG205" s="7"/>
      <c r="CH205" s="7"/>
      <c r="CI205" s="7"/>
      <c r="CJ205" s="7"/>
      <c r="CK205" s="7"/>
      <c r="CL205" s="7"/>
      <c r="CM205" s="7"/>
      <c r="CN205" s="7"/>
      <c r="CO205" s="7"/>
      <c r="CP205" s="7"/>
      <c r="CQ205" s="7"/>
      <c r="CR205" s="7"/>
      <c r="CS205" s="7"/>
      <c r="CT205" s="7"/>
      <c r="CU205" s="7"/>
      <c r="CV205" s="7"/>
      <c r="CW205" s="7"/>
      <c r="CX205" s="7"/>
      <c r="CY205" s="7"/>
      <c r="CZ205" s="7"/>
      <c r="DA205" s="7"/>
      <c r="DB205" s="7"/>
      <c r="DC205" s="7"/>
      <c r="DD205" s="7"/>
      <c r="DE205" s="7"/>
      <c r="DF205" s="7"/>
      <c r="DG205" s="7"/>
      <c r="DH205" s="7"/>
      <c r="DI205" s="7"/>
      <c r="DJ205" s="7"/>
      <c r="DK205" s="7"/>
      <c r="DL205" s="7"/>
      <c r="DM205" s="7"/>
      <c r="DN205" s="7"/>
      <c r="DO205" s="7"/>
      <c r="DP205" s="7"/>
      <c r="DQ205" s="7"/>
      <c r="DR205" s="7"/>
      <c r="DS205" s="7"/>
      <c r="DT205" s="7"/>
      <c r="DU205" s="7"/>
      <c r="DV205" s="7"/>
      <c r="DW205" s="7"/>
    </row>
    <row r="206" spans="2:127" ht="14" x14ac:dyDescent="0.3">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c r="AX206" s="7"/>
      <c r="AY206" s="7"/>
      <c r="AZ206" s="7"/>
      <c r="BA206" s="7"/>
      <c r="BB206" s="7"/>
      <c r="BC206" s="7"/>
      <c r="BD206" s="7"/>
      <c r="BE206" s="7"/>
      <c r="BF206" s="7"/>
      <c r="BG206" s="7"/>
      <c r="BH206" s="7"/>
      <c r="BI206" s="7"/>
      <c r="BJ206" s="7"/>
      <c r="BK206" s="7"/>
      <c r="BL206" s="7"/>
      <c r="BM206" s="7"/>
      <c r="BN206" s="7"/>
      <c r="BO206" s="7"/>
      <c r="BP206" s="7"/>
      <c r="BQ206" s="7"/>
      <c r="BR206" s="7"/>
      <c r="BS206" s="7"/>
      <c r="BT206" s="7"/>
      <c r="BU206" s="7"/>
      <c r="BV206" s="7"/>
      <c r="BW206" s="7"/>
      <c r="BX206" s="7"/>
      <c r="BY206" s="7"/>
      <c r="BZ206" s="7"/>
      <c r="CA206" s="7"/>
      <c r="CB206" s="7"/>
      <c r="CC206" s="7"/>
      <c r="CD206" s="7"/>
      <c r="CE206" s="7"/>
      <c r="CF206" s="7"/>
      <c r="CG206" s="7"/>
      <c r="CH206" s="7"/>
      <c r="CI206" s="7"/>
      <c r="CJ206" s="7"/>
      <c r="CK206" s="7"/>
      <c r="CL206" s="7"/>
      <c r="CM206" s="7"/>
      <c r="CN206" s="7"/>
      <c r="CO206" s="7"/>
      <c r="CP206" s="7"/>
      <c r="CQ206" s="7"/>
      <c r="CR206" s="7"/>
      <c r="CS206" s="7"/>
      <c r="CT206" s="7"/>
      <c r="CU206" s="7"/>
      <c r="CV206" s="7"/>
      <c r="CW206" s="7"/>
      <c r="CX206" s="7"/>
      <c r="CY206" s="7"/>
      <c r="CZ206" s="7"/>
      <c r="DA206" s="7"/>
      <c r="DB206" s="7"/>
      <c r="DC206" s="7"/>
      <c r="DD206" s="7"/>
      <c r="DE206" s="7"/>
      <c r="DF206" s="7"/>
      <c r="DG206" s="7"/>
      <c r="DH206" s="7"/>
      <c r="DI206" s="7"/>
      <c r="DJ206" s="7"/>
      <c r="DK206" s="7"/>
      <c r="DL206" s="7"/>
      <c r="DM206" s="7"/>
      <c r="DN206" s="7"/>
      <c r="DO206" s="7"/>
      <c r="DP206" s="7"/>
      <c r="DQ206" s="7"/>
      <c r="DR206" s="7"/>
      <c r="DS206" s="7"/>
      <c r="DT206" s="7"/>
      <c r="DU206" s="7"/>
      <c r="DV206" s="7"/>
      <c r="DW206" s="7"/>
    </row>
    <row r="207" spans="2:127" ht="14" x14ac:dyDescent="0.3">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7"/>
      <c r="AV207" s="7"/>
      <c r="AW207" s="7"/>
      <c r="AX207" s="7"/>
      <c r="AY207" s="7"/>
      <c r="AZ207" s="7"/>
      <c r="BA207" s="7"/>
      <c r="BB207" s="7"/>
      <c r="BC207" s="7"/>
      <c r="BD207" s="7"/>
      <c r="BE207" s="7"/>
      <c r="BF207" s="7"/>
      <c r="BG207" s="7"/>
      <c r="BH207" s="7"/>
      <c r="BI207" s="7"/>
      <c r="BJ207" s="7"/>
      <c r="BK207" s="7"/>
      <c r="BL207" s="7"/>
      <c r="BM207" s="7"/>
      <c r="BN207" s="7"/>
      <c r="BO207" s="7"/>
      <c r="BP207" s="7"/>
      <c r="BQ207" s="7"/>
      <c r="BR207" s="7"/>
      <c r="BS207" s="7"/>
      <c r="BT207" s="7"/>
      <c r="BU207" s="7"/>
      <c r="BV207" s="7"/>
      <c r="BW207" s="7"/>
      <c r="BX207" s="7"/>
      <c r="BY207" s="7"/>
      <c r="BZ207" s="7"/>
      <c r="CA207" s="7"/>
      <c r="CB207" s="7"/>
      <c r="CC207" s="7"/>
      <c r="CD207" s="7"/>
      <c r="CE207" s="7"/>
      <c r="CF207" s="7"/>
      <c r="CG207" s="7"/>
      <c r="CH207" s="7"/>
      <c r="CI207" s="7"/>
      <c r="CJ207" s="7"/>
      <c r="CK207" s="7"/>
      <c r="CL207" s="7"/>
      <c r="CM207" s="7"/>
      <c r="CN207" s="7"/>
      <c r="CO207" s="7"/>
      <c r="CP207" s="7"/>
      <c r="CQ207" s="7"/>
      <c r="CR207" s="7"/>
      <c r="CS207" s="7"/>
      <c r="CT207" s="7"/>
      <c r="CU207" s="7"/>
      <c r="CV207" s="7"/>
      <c r="CW207" s="7"/>
      <c r="CX207" s="7"/>
      <c r="CY207" s="7"/>
      <c r="CZ207" s="7"/>
      <c r="DA207" s="7"/>
      <c r="DB207" s="7"/>
      <c r="DC207" s="7"/>
      <c r="DD207" s="7"/>
      <c r="DE207" s="7"/>
      <c r="DF207" s="7"/>
      <c r="DG207" s="7"/>
      <c r="DH207" s="7"/>
      <c r="DI207" s="7"/>
      <c r="DJ207" s="7"/>
      <c r="DK207" s="7"/>
      <c r="DL207" s="7"/>
      <c r="DM207" s="7"/>
      <c r="DN207" s="7"/>
      <c r="DO207" s="7"/>
      <c r="DP207" s="7"/>
      <c r="DQ207" s="7"/>
      <c r="DR207" s="7"/>
      <c r="DS207" s="7"/>
      <c r="DT207" s="7"/>
      <c r="DU207" s="7"/>
      <c r="DV207" s="7"/>
      <c r="DW207" s="7"/>
    </row>
  </sheetData>
  <sheetProtection algorithmName="SHA-512" hashValue="rlVkMtFcUHBHo5iOioSyMiOp3FfYfoG5Xgc/PqpFXF0u0lKMnem9TgfObtFGZxbRX6WQjlhEQaVUAKMF3MgkRw==" saltValue="ntCgKaIcAqhdbb0S4FoQbg==" spinCount="100000" sheet="1" selectLockedCells="1"/>
  <mergeCells count="1">
    <mergeCell ref="E3:G3"/>
  </mergeCells>
  <phoneticPr fontId="0" type="noConversion"/>
  <printOptions horizontalCentered="1" verticalCentered="1"/>
  <pageMargins left="0.5" right="0.5" top="0.15" bottom="0.15" header="0.5" footer="0.39"/>
  <pageSetup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18</vt:i4>
      </vt:variant>
    </vt:vector>
  </HeadingPairs>
  <TitlesOfParts>
    <vt:vector size="29" baseType="lpstr">
      <vt:lpstr>Introduction</vt:lpstr>
      <vt:lpstr>Dev Cost Budget (A)</vt:lpstr>
      <vt:lpstr>Sources of Funds (A-1)</vt:lpstr>
      <vt:lpstr>Rent Summary (B)</vt:lpstr>
      <vt:lpstr>OP Budget (C)</vt:lpstr>
      <vt:lpstr>Rehab OP Exp (ACTUALS)</vt:lpstr>
      <vt:lpstr>CF Projection (C-1)</vt:lpstr>
      <vt:lpstr>Cost Breakdown (D)</vt:lpstr>
      <vt:lpstr>Project Schedule (E)</vt:lpstr>
      <vt:lpstr>Sched (H) </vt:lpstr>
      <vt:lpstr>Sched (I)</vt:lpstr>
      <vt:lpstr>'Dev Cost Budget (A)'!ALL</vt:lpstr>
      <vt:lpstr>EQUIP</vt:lpstr>
      <vt:lpstr>'Rehab OP Exp (ACTUALS)'!OPS</vt:lpstr>
      <vt:lpstr>OPS</vt:lpstr>
      <vt:lpstr>'Cost Breakdown (D)'!Print_Area</vt:lpstr>
      <vt:lpstr>'Dev Cost Budget (A)'!Print_Area</vt:lpstr>
      <vt:lpstr>'OP Budget (C)'!Print_Area</vt:lpstr>
      <vt:lpstr>'Rehab OP Exp (ACTUALS)'!Print_Area</vt:lpstr>
      <vt:lpstr>'Rent Summary (B)'!Print_Area</vt:lpstr>
      <vt:lpstr>'Sched (H) '!Print_Area</vt:lpstr>
      <vt:lpstr>'Sched (I)'!Print_Area</vt:lpstr>
      <vt:lpstr>Print_Area</vt:lpstr>
      <vt:lpstr>'OP Budget (C)'!Print_Area_MI</vt:lpstr>
      <vt:lpstr>'Rehab OP Exp (ACTUALS)'!Print_Area_MI</vt:lpstr>
      <vt:lpstr>'Rent Summary (B)'!Print_Area_MI</vt:lpstr>
      <vt:lpstr>PRINT_AREA_MI</vt:lpstr>
      <vt:lpstr>'Dev Cost Budget (A)'!Print_Titles</vt:lpstr>
      <vt:lpstr>RENTS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mfa</dc:creator>
  <cp:lastModifiedBy>Kaitlyn O'Brien</cp:lastModifiedBy>
  <cp:lastPrinted>2021-08-27T16:51:36Z</cp:lastPrinted>
  <dcterms:created xsi:type="dcterms:W3CDTF">1997-12-03T18:36:24Z</dcterms:created>
  <dcterms:modified xsi:type="dcterms:W3CDTF">2022-06-27T17:59:30Z</dcterms:modified>
</cp:coreProperties>
</file>