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https://housingnm-my.sharepoint.com/personal/kobrien_housingnm_org/Documents/Documents/Website Tickets/Justin Updates 6-27-2022/"/>
    </mc:Choice>
  </mc:AlternateContent>
  <xr:revisionPtr revIDLastSave="0" documentId="8_{8A1A0252-9851-40C9-86CC-EDB4A5FD8D27}" xr6:coauthVersionLast="47" xr6:coauthVersionMax="47" xr10:uidLastSave="{00000000-0000-0000-0000-000000000000}"/>
  <bookViews>
    <workbookView xWindow="3000" yWindow="3000" windowWidth="14400" windowHeight="8260" tabRatio="885" xr2:uid="{00000000-000D-0000-FFFF-FFFF00000000}"/>
  </bookViews>
  <sheets>
    <sheet name="Introduction" sheetId="13" r:id="rId1"/>
    <sheet name="Dev Cost Budget (A)" sheetId="1" r:id="rId2"/>
    <sheet name="Sources of Funds (A-1)" sheetId="14" r:id="rId3"/>
    <sheet name="Rent Summary (B)" sheetId="2" r:id="rId4"/>
    <sheet name="OP Budget (C)" sheetId="4" r:id="rId5"/>
    <sheet name="Rehab OP Exp (ACTUALS)" sheetId="17" r:id="rId6"/>
    <sheet name="CF Projection (C-1)" sheetId="16" r:id="rId7"/>
    <sheet name="Cost Breakdown (D)" sheetId="5" r:id="rId8"/>
    <sheet name="Project Schedule (E)" sheetId="6" r:id="rId9"/>
    <sheet name="Sched (H) " sheetId="9" r:id="rId10"/>
    <sheet name="Sched (I)" sheetId="12" r:id="rId11"/>
  </sheets>
  <externalReferences>
    <externalReference r:id="rId12"/>
  </externalReferences>
  <definedNames>
    <definedName name="_1">#N/A</definedName>
    <definedName name="_2">#N/A</definedName>
    <definedName name="_Regression_Int" localSheetId="1" hidden="1">1</definedName>
    <definedName name="_Regression_Int" localSheetId="3" hidden="1">1</definedName>
    <definedName name="aform">'[1]Data Setup'!#REF!</definedName>
    <definedName name="ALL" localSheetId="1">'Dev Cost Budget (A)'!$A$5:$H$100</definedName>
    <definedName name="ALL">#N/A</definedName>
    <definedName name="ama">'[1]Data Setup'!#REF!</definedName>
    <definedName name="amb">'[1]Data Setup'!#REF!</definedName>
    <definedName name="amc">'[1]Data Setup'!#REF!</definedName>
    <definedName name="AMD">'[1]Data Setup'!#REF!</definedName>
    <definedName name="AME">'[1]Data Setup'!#REF!</definedName>
    <definedName name="amf">'[1]Data Setup'!#REF!</definedName>
    <definedName name="amg">'[1]Data Setup'!#REF!</definedName>
    <definedName name="amh">'[1]Data Setup'!#REF!</definedName>
    <definedName name="ami">'[1]Data Setup'!#REF!</definedName>
    <definedName name="AMORT">'[1]Data Setup'!#REF!</definedName>
    <definedName name="bform">'[1]Data Setup'!#REF!</definedName>
    <definedName name="cert1">'[1]Data Setup'!#REF!</definedName>
    <definedName name="cf">'[1]Data Setup'!#REF!</definedName>
    <definedName name="close">'[1]Data Setup'!#REF!</definedName>
    <definedName name="COI">'[1]Data Setup'!#REF!</definedName>
    <definedName name="cost">'[1]Data Setup'!#REF!</definedName>
    <definedName name="costcert">'[1]Data Setup'!#REF!</definedName>
    <definedName name="costcert2">'[1]Data Setup'!#REF!</definedName>
    <definedName name="COSTS">'[1]Data Setup'!#REF!</definedName>
    <definedName name="costtax">'[1]Data Setup'!#REF!</definedName>
    <definedName name="DC">'[1]Data Setup'!#REF!</definedName>
    <definedName name="detail">'[1]Data Setup'!#REF!</definedName>
    <definedName name="devbud">'[1]Data Setup'!#REF!</definedName>
    <definedName name="ENDBAL">'[1]Data Setup'!#REF!</definedName>
    <definedName name="EQUIP">'Rent Summary (B)'!$H$91</definedName>
    <definedName name="EXD">'[1]Data Setup'!#REF!</definedName>
    <definedName name="FNMA">'[1]Data Setup'!#REF!</definedName>
    <definedName name="fnma1">'[1]Data Setup'!#REF!</definedName>
    <definedName name="fnma2">'[1]Data Setup'!#REF!</definedName>
    <definedName name="formII">'[1]Data Setup'!#REF!</definedName>
    <definedName name="formIII">'[1]Data Setup'!#REF!</definedName>
    <definedName name="HOMELOAN">'[1]Data Setup'!#REF!</definedName>
    <definedName name="landloan">'[1]Data Setup'!#REF!</definedName>
    <definedName name="lu">'[1]Data Setup'!#REF!</definedName>
    <definedName name="MINRENT">'[1]Data Setup'!#REF!</definedName>
    <definedName name="ops" localSheetId="6">'[1]Data Setup'!#REF!</definedName>
    <definedName name="OPS" localSheetId="5">'Rehab OP Exp (ACTUALS)'!$A$2:$I$75</definedName>
    <definedName name="OPS" localSheetId="3">#N/A</definedName>
    <definedName name="OPS">'OP Budget (C)'!$A$2:$I$75</definedName>
    <definedName name="payout">'[1]Data Setup'!#REF!</definedName>
    <definedName name="primero">'[1]Data Setup'!#REF!</definedName>
    <definedName name="_xlnm.Print_Area" localSheetId="7">'Cost Breakdown (D)'!$A$1:$H$48</definedName>
    <definedName name="_xlnm.Print_Area" localSheetId="1">'Dev Cost Budget (A)'!$A$1:$T$103</definedName>
    <definedName name="_xlnm.Print_Area" localSheetId="4">'OP Budget (C)'!$A$1:$I$77</definedName>
    <definedName name="_xlnm.Print_Area" localSheetId="5">'Rehab OP Exp (ACTUALS)'!$A$1:$I$77</definedName>
    <definedName name="_xlnm.Print_Area" localSheetId="3">'Rent Summary (B)'!$A$1:$H$91</definedName>
    <definedName name="_xlnm.Print_Area" localSheetId="9">'Sched (H) '!$A$1:$J$53</definedName>
    <definedName name="_xlnm.Print_Area" localSheetId="10">'Sched (I)'!$A$1:$K$48</definedName>
    <definedName name="_xlnm.Print_Area">'OP Budget (C)'!$A$1:$I$75</definedName>
    <definedName name="Print_Area_MI" localSheetId="1">'Dev Cost Budget (A)'!#REF!</definedName>
    <definedName name="Print_Area_MI" localSheetId="4">'OP Budget (C)'!$A$1:$I$75</definedName>
    <definedName name="Print_Area_MI" localSheetId="5">'Rehab OP Exp (ACTUALS)'!$A$1:$I$75</definedName>
    <definedName name="Print_Area_MI" localSheetId="3">'Rent Summary (B)'!$A$1:$T$75</definedName>
    <definedName name="PRINT_AREA_MI">'OP Budget (C)'!$A$1:$I$75</definedName>
    <definedName name="_xlnm.Print_Titles" localSheetId="1">'Dev Cost Budget (A)'!$1:$9</definedName>
    <definedName name="rents" localSheetId="6">'[1]Data Setup'!#REF!</definedName>
    <definedName name="RENTS">'Rent Summary (B)'!$C$1:$D$156</definedName>
    <definedName name="run">'[1]Data Setup'!#REF!</definedName>
    <definedName name="runamort">'[1]Data Setup'!#REF!</definedName>
    <definedName name="RUNFORM">'[1]Data Setup'!#REF!</definedName>
    <definedName name="runit">'[1]Data Setup'!#REF!</definedName>
    <definedName name="second">'[1]Data Setup'!#REF!</definedName>
    <definedName name="SUMRY">'[1]Data Setup'!#REF!</definedName>
    <definedName name="TEMP">'[1]Data Setup'!#REF!</definedName>
    <definedName name="WebServiceUR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7" l="1"/>
  <c r="F5" i="4"/>
  <c r="H87" i="2"/>
  <c r="H63" i="2"/>
  <c r="H22" i="1" l="1"/>
  <c r="H97" i="1"/>
  <c r="H92" i="1"/>
  <c r="H78" i="1"/>
  <c r="H52" i="1"/>
  <c r="H39" i="1"/>
  <c r="H32" i="1"/>
  <c r="H14" i="1"/>
  <c r="H98" i="1" l="1"/>
  <c r="H85" i="1"/>
  <c r="J5" i="16"/>
  <c r="F12" i="4"/>
  <c r="J4" i="16" s="1"/>
  <c r="G61" i="17" l="1"/>
  <c r="G53" i="17"/>
  <c r="G46" i="17"/>
  <c r="G35" i="17"/>
  <c r="G14" i="17"/>
  <c r="B4" i="14" l="1"/>
  <c r="I4" i="14"/>
  <c r="F52" i="1"/>
  <c r="H73" i="2" l="1"/>
  <c r="S20" i="1"/>
  <c r="G17" i="1" l="1"/>
  <c r="F17" i="1"/>
  <c r="E17" i="1"/>
  <c r="D17" i="1"/>
  <c r="C17" i="1"/>
  <c r="G16" i="1"/>
  <c r="F16" i="1"/>
  <c r="E16" i="1"/>
  <c r="D16" i="1"/>
  <c r="C16" i="1"/>
  <c r="D4" i="5"/>
  <c r="G44" i="14" l="1"/>
  <c r="F13" i="2" l="1"/>
  <c r="F14" i="2" s="1"/>
  <c r="F22" i="2"/>
  <c r="F23" i="2" s="1"/>
  <c r="F31" i="2"/>
  <c r="F32" i="2" s="1"/>
  <c r="F40" i="2"/>
  <c r="F41" i="2" s="1"/>
  <c r="F49" i="2"/>
  <c r="F50" i="2" s="1"/>
  <c r="F58" i="2"/>
  <c r="F59" i="2" s="1"/>
  <c r="F67" i="2"/>
  <c r="F68" i="2" s="1"/>
  <c r="F76" i="2"/>
  <c r="F77" i="2" s="1"/>
  <c r="F81" i="2"/>
  <c r="F82" i="2"/>
  <c r="F85" i="2"/>
  <c r="F86" i="2" l="1"/>
  <c r="H18" i="5"/>
  <c r="G18" i="1" s="1"/>
  <c r="H10" i="2"/>
  <c r="H9" i="2"/>
  <c r="H3" i="2" l="1"/>
  <c r="G81" i="2" l="1"/>
  <c r="G82" i="2"/>
  <c r="D81" i="2"/>
  <c r="E81" i="2"/>
  <c r="D82" i="2"/>
  <c r="E82" i="2"/>
  <c r="C82" i="2"/>
  <c r="C81" i="2"/>
  <c r="B82" i="2"/>
  <c r="B81" i="2"/>
  <c r="G67" i="2" l="1"/>
  <c r="G68" i="2" s="1"/>
  <c r="E67" i="2"/>
  <c r="E68" i="2" s="1"/>
  <c r="D67" i="2"/>
  <c r="D68" i="2" s="1"/>
  <c r="C67" i="2"/>
  <c r="C68" i="2" s="1"/>
  <c r="B67" i="2"/>
  <c r="B68" i="2" s="1"/>
  <c r="H64" i="2"/>
  <c r="H68" i="2" l="1"/>
  <c r="G22" i="2" l="1"/>
  <c r="G23" i="2" s="1"/>
  <c r="E22" i="2"/>
  <c r="E23" i="2" s="1"/>
  <c r="D22" i="2"/>
  <c r="D23" i="2" s="1"/>
  <c r="C22" i="2"/>
  <c r="C23" i="2" s="1"/>
  <c r="B22" i="2"/>
  <c r="B23" i="2" s="1"/>
  <c r="H19" i="2"/>
  <c r="H18" i="2"/>
  <c r="G13" i="2"/>
  <c r="G14" i="2" s="1"/>
  <c r="E13" i="2"/>
  <c r="E14" i="2" s="1"/>
  <c r="D13" i="2"/>
  <c r="D14" i="2" s="1"/>
  <c r="C13" i="2"/>
  <c r="C14" i="2" s="1"/>
  <c r="B13" i="2"/>
  <c r="B14" i="2" s="1"/>
  <c r="G31" i="2"/>
  <c r="G32" i="2" s="1"/>
  <c r="E31" i="2"/>
  <c r="E32" i="2" s="1"/>
  <c r="D31" i="2"/>
  <c r="D32" i="2" s="1"/>
  <c r="C31" i="2"/>
  <c r="C32" i="2" s="1"/>
  <c r="B31" i="2"/>
  <c r="B32" i="2" s="1"/>
  <c r="H28" i="2"/>
  <c r="H27" i="2"/>
  <c r="B3" i="2"/>
  <c r="H23" i="2" l="1"/>
  <c r="H32" i="2"/>
  <c r="H14" i="2"/>
  <c r="G44" i="5" l="1"/>
  <c r="F21" i="1" s="1"/>
  <c r="E44" i="5"/>
  <c r="D21" i="1" s="1"/>
  <c r="F44" i="5"/>
  <c r="E21" i="1" s="1"/>
  <c r="D44" i="5"/>
  <c r="C21" i="1" s="1"/>
  <c r="D39" i="5"/>
  <c r="C20" i="1" s="1"/>
  <c r="E39" i="5"/>
  <c r="D20" i="1" s="1"/>
  <c r="F39" i="5"/>
  <c r="E20" i="1" s="1"/>
  <c r="G39" i="5"/>
  <c r="H39" i="5"/>
  <c r="H34" i="5"/>
  <c r="G19" i="1" s="1"/>
  <c r="G34" i="5"/>
  <c r="F19" i="1" s="1"/>
  <c r="E34" i="5"/>
  <c r="D19" i="1" s="1"/>
  <c r="F34" i="5"/>
  <c r="E19" i="1" s="1"/>
  <c r="D34" i="5"/>
  <c r="C19" i="1" s="1"/>
  <c r="G18" i="5"/>
  <c r="F18" i="1" s="1"/>
  <c r="E18" i="5"/>
  <c r="D18" i="1" s="1"/>
  <c r="F18" i="5"/>
  <c r="E18" i="1" s="1"/>
  <c r="E22" i="1" s="1"/>
  <c r="D18" i="5"/>
  <c r="C18" i="1" s="1"/>
  <c r="C22" i="1" s="1"/>
  <c r="H81" i="2"/>
  <c r="H72" i="2"/>
  <c r="H54" i="2"/>
  <c r="H45" i="2"/>
  <c r="H36" i="2"/>
  <c r="G45" i="5" l="1"/>
  <c r="G97" i="1"/>
  <c r="F97" i="1"/>
  <c r="E97" i="1"/>
  <c r="D97" i="1"/>
  <c r="C97" i="1"/>
  <c r="E92" i="1"/>
  <c r="D92" i="1"/>
  <c r="E84" i="1"/>
  <c r="D84" i="1"/>
  <c r="F22" i="1"/>
  <c r="G78" i="1"/>
  <c r="D78" i="1"/>
  <c r="E78" i="1"/>
  <c r="E69" i="1"/>
  <c r="D69" i="1"/>
  <c r="G52" i="1"/>
  <c r="E52" i="1"/>
  <c r="D52" i="1"/>
  <c r="C52" i="1"/>
  <c r="C39" i="1"/>
  <c r="D39" i="1"/>
  <c r="E39" i="1"/>
  <c r="F39" i="1"/>
  <c r="G39" i="1"/>
  <c r="G32" i="1"/>
  <c r="F32" i="1"/>
  <c r="E32" i="1"/>
  <c r="D32" i="1"/>
  <c r="C32" i="1"/>
  <c r="D22" i="1"/>
  <c r="G14" i="1"/>
  <c r="F14" i="1"/>
  <c r="E14" i="1"/>
  <c r="D14" i="1"/>
  <c r="C14" i="1"/>
  <c r="E85" i="1" l="1"/>
  <c r="D98" i="1"/>
  <c r="E98" i="1"/>
  <c r="D85" i="1"/>
  <c r="H55" i="2"/>
  <c r="B40" i="2"/>
  <c r="B41" i="2" s="1"/>
  <c r="H37" i="2"/>
  <c r="E23" i="14"/>
  <c r="E32" i="14" s="1"/>
  <c r="D23" i="14"/>
  <c r="S94" i="1" l="1"/>
  <c r="S85" i="1"/>
  <c r="S76" i="1"/>
  <c r="S67" i="1"/>
  <c r="S47" i="1"/>
  <c r="S38" i="1"/>
  <c r="S29" i="1"/>
  <c r="F85" i="1"/>
  <c r="F78" i="1"/>
  <c r="C92" i="1"/>
  <c r="B31" i="16" l="1"/>
  <c r="B14" i="16"/>
  <c r="C14" i="16" s="1"/>
  <c r="G14" i="4"/>
  <c r="B8" i="4"/>
  <c r="D14" i="16" l="1"/>
  <c r="C15" i="16"/>
  <c r="B15" i="16"/>
  <c r="E14" i="16" l="1"/>
  <c r="D15" i="16"/>
  <c r="F14" i="16" l="1"/>
  <c r="E15" i="16"/>
  <c r="G14" i="16" l="1"/>
  <c r="F15" i="16"/>
  <c r="H14" i="16" l="1"/>
  <c r="G15" i="16"/>
  <c r="I14" i="16" l="1"/>
  <c r="H15" i="16"/>
  <c r="J14" i="16" l="1"/>
  <c r="I15" i="16"/>
  <c r="K14" i="16" l="1"/>
  <c r="J15" i="16"/>
  <c r="L14" i="16" l="1"/>
  <c r="K15" i="16"/>
  <c r="M14" i="16" l="1"/>
  <c r="L15" i="16"/>
  <c r="N14" i="16" l="1"/>
  <c r="M15" i="16"/>
  <c r="O14" i="16" l="1"/>
  <c r="N15" i="16"/>
  <c r="P14" i="16" l="1"/>
  <c r="P15" i="16" s="1"/>
  <c r="O15" i="16"/>
  <c r="I3" i="6" l="1"/>
  <c r="L6" i="16"/>
  <c r="H4" i="4"/>
  <c r="C30" i="16" l="1"/>
  <c r="C29" i="16"/>
  <c r="D29" i="16" s="1"/>
  <c r="E29" i="16" s="1"/>
  <c r="F29" i="16" s="1"/>
  <c r="G29" i="16" s="1"/>
  <c r="H29" i="16" s="1"/>
  <c r="I29" i="16" s="1"/>
  <c r="J29" i="16" s="1"/>
  <c r="K29" i="16" s="1"/>
  <c r="L29" i="16" s="1"/>
  <c r="M29" i="16" s="1"/>
  <c r="N29" i="16" s="1"/>
  <c r="O29" i="16" s="1"/>
  <c r="P29" i="16" s="1"/>
  <c r="C28" i="16"/>
  <c r="D28" i="16" s="1"/>
  <c r="E28" i="16" s="1"/>
  <c r="F28" i="16" s="1"/>
  <c r="G28" i="16" s="1"/>
  <c r="H28" i="16" s="1"/>
  <c r="I28" i="16" s="1"/>
  <c r="J28" i="16" s="1"/>
  <c r="K28" i="16" s="1"/>
  <c r="L28" i="16" s="1"/>
  <c r="M28" i="16" s="1"/>
  <c r="N28" i="16" s="1"/>
  <c r="O28" i="16" s="1"/>
  <c r="P28" i="16" s="1"/>
  <c r="C27" i="16"/>
  <c r="C8" i="16"/>
  <c r="D8" i="16" s="1"/>
  <c r="E8" i="16" s="1"/>
  <c r="F8" i="16" s="1"/>
  <c r="G8" i="16" s="1"/>
  <c r="H8" i="16" s="1"/>
  <c r="I8" i="16" s="1"/>
  <c r="J8" i="16" s="1"/>
  <c r="K8" i="16" s="1"/>
  <c r="L8" i="16" s="1"/>
  <c r="M8" i="16" s="1"/>
  <c r="N8" i="16" s="1"/>
  <c r="O8" i="16" s="1"/>
  <c r="P8" i="16" s="1"/>
  <c r="G61" i="4"/>
  <c r="B21" i="16" s="1"/>
  <c r="C21" i="16" s="1"/>
  <c r="D21" i="16" s="1"/>
  <c r="E21" i="16" s="1"/>
  <c r="F21" i="16" s="1"/>
  <c r="G21" i="16" s="1"/>
  <c r="H21" i="16" s="1"/>
  <c r="I21" i="16" s="1"/>
  <c r="J21" i="16" s="1"/>
  <c r="K21" i="16" s="1"/>
  <c r="L21" i="16" s="1"/>
  <c r="M21" i="16" s="1"/>
  <c r="N21" i="16" s="1"/>
  <c r="O21" i="16" s="1"/>
  <c r="P21" i="16" s="1"/>
  <c r="G53" i="4"/>
  <c r="G46" i="4"/>
  <c r="G35" i="4"/>
  <c r="D30" i="16" l="1"/>
  <c r="C31" i="16"/>
  <c r="D27" i="16"/>
  <c r="H44" i="5"/>
  <c r="G92" i="1"/>
  <c r="F92" i="1" s="1"/>
  <c r="F98" i="1" s="1"/>
  <c r="C77" i="1"/>
  <c r="C78" i="1" s="1"/>
  <c r="C83" i="1"/>
  <c r="C84" i="1" s="1"/>
  <c r="D4" i="4"/>
  <c r="B37" i="4"/>
  <c r="B38" i="4" s="1"/>
  <c r="B39" i="4" s="1"/>
  <c r="B40" i="4" s="1"/>
  <c r="B41" i="4" s="1"/>
  <c r="B42" i="4" s="1"/>
  <c r="B43" i="4" s="1"/>
  <c r="B44" i="4" s="1"/>
  <c r="B45" i="4" s="1"/>
  <c r="B46" i="4" s="1"/>
  <c r="B48" i="4" s="1"/>
  <c r="B49" i="4" s="1"/>
  <c r="B50" i="4" s="1"/>
  <c r="B51" i="4" s="1"/>
  <c r="B52" i="4" s="1"/>
  <c r="B53" i="4" s="1"/>
  <c r="B56" i="4" s="1"/>
  <c r="B57" i="4" s="1"/>
  <c r="B58" i="4" s="1"/>
  <c r="B59" i="4" s="1"/>
  <c r="B60" i="4" s="1"/>
  <c r="B61" i="4" s="1"/>
  <c r="B62" i="4" s="1"/>
  <c r="B49" i="2"/>
  <c r="B50" i="2" s="1"/>
  <c r="B58" i="2"/>
  <c r="B59" i="2" s="1"/>
  <c r="B76" i="2"/>
  <c r="B77" i="2" s="1"/>
  <c r="C40" i="2"/>
  <c r="C41" i="2" s="1"/>
  <c r="C49" i="2"/>
  <c r="C50" i="2" s="1"/>
  <c r="C58" i="2"/>
  <c r="C59" i="2" s="1"/>
  <c r="C76" i="2"/>
  <c r="C77" i="2" s="1"/>
  <c r="D40" i="2"/>
  <c r="D41" i="2" s="1"/>
  <c r="D49" i="2"/>
  <c r="D50" i="2" s="1"/>
  <c r="D58" i="2"/>
  <c r="D59" i="2" s="1"/>
  <c r="D76" i="2"/>
  <c r="D77" i="2" s="1"/>
  <c r="E40" i="2"/>
  <c r="E41" i="2" s="1"/>
  <c r="E49" i="2"/>
  <c r="E50" i="2" s="1"/>
  <c r="E58" i="2"/>
  <c r="E59" i="2" s="1"/>
  <c r="E76" i="2"/>
  <c r="E77" i="2" s="1"/>
  <c r="G40" i="2"/>
  <c r="G41" i="2" s="1"/>
  <c r="G49" i="2"/>
  <c r="G50" i="2" s="1"/>
  <c r="G58" i="2"/>
  <c r="G59" i="2" s="1"/>
  <c r="G76" i="2"/>
  <c r="G77" i="2" s="1"/>
  <c r="B85" i="2"/>
  <c r="C85" i="2"/>
  <c r="D85" i="2"/>
  <c r="E85" i="2"/>
  <c r="G85" i="2"/>
  <c r="H46" i="2"/>
  <c r="D32" i="14"/>
  <c r="C69" i="1" l="1"/>
  <c r="G21" i="1"/>
  <c r="G22" i="1" s="1"/>
  <c r="H45" i="5"/>
  <c r="E30" i="16"/>
  <c r="B86" i="2"/>
  <c r="G86" i="2"/>
  <c r="E86" i="2"/>
  <c r="D86" i="2"/>
  <c r="C86" i="2"/>
  <c r="H77" i="2"/>
  <c r="H82" i="2"/>
  <c r="H50" i="2"/>
  <c r="H59" i="2"/>
  <c r="H41" i="2"/>
  <c r="D45" i="5"/>
  <c r="E45" i="5"/>
  <c r="E3" i="6"/>
  <c r="A6" i="16"/>
  <c r="B9" i="4"/>
  <c r="B10" i="4" s="1"/>
  <c r="B12" i="4" s="1"/>
  <c r="B13" i="4" s="1"/>
  <c r="B14" i="4" s="1"/>
  <c r="B15" i="4" s="1"/>
  <c r="B17" i="4" s="1"/>
  <c r="B18" i="4" s="1"/>
  <c r="B19" i="4" s="1"/>
  <c r="B20" i="4" s="1"/>
  <c r="E27" i="16"/>
  <c r="D31" i="16"/>
  <c r="F45" i="5"/>
  <c r="H9" i="4" l="1"/>
  <c r="G98" i="1"/>
  <c r="G85" i="1"/>
  <c r="C85" i="1"/>
  <c r="C98" i="1"/>
  <c r="F30" i="16"/>
  <c r="H86" i="2"/>
  <c r="B21" i="4"/>
  <c r="B22" i="4" s="1"/>
  <c r="B23" i="4" s="1"/>
  <c r="B24" i="4" s="1"/>
  <c r="B25" i="4" s="1"/>
  <c r="B26" i="4" s="1"/>
  <c r="B27" i="4" s="1"/>
  <c r="B29" i="4" s="1"/>
  <c r="B30" i="4" s="1"/>
  <c r="B31" i="4" s="1"/>
  <c r="E31" i="16"/>
  <c r="F27" i="16"/>
  <c r="H40" i="4" l="1"/>
  <c r="H30" i="4"/>
  <c r="H41" i="4"/>
  <c r="H24" i="4"/>
  <c r="H22" i="4"/>
  <c r="H35" i="4"/>
  <c r="H61" i="4"/>
  <c r="H39" i="4"/>
  <c r="H50" i="4"/>
  <c r="H57" i="4"/>
  <c r="H45" i="4"/>
  <c r="H31" i="4"/>
  <c r="H51" i="4"/>
  <c r="H48" i="4"/>
  <c r="H17" i="4"/>
  <c r="H56" i="4"/>
  <c r="H25" i="4"/>
  <c r="H29" i="4"/>
  <c r="H59" i="4"/>
  <c r="H19" i="4"/>
  <c r="H33" i="4"/>
  <c r="H37" i="4"/>
  <c r="H34" i="4"/>
  <c r="H53" i="4"/>
  <c r="H10" i="4"/>
  <c r="H23" i="4"/>
  <c r="H46" i="4"/>
  <c r="H52" i="4"/>
  <c r="H26" i="4"/>
  <c r="H58" i="4"/>
  <c r="H60" i="4"/>
  <c r="H8" i="4"/>
  <c r="H38" i="4"/>
  <c r="H42" i="4"/>
  <c r="H49" i="4"/>
  <c r="H44" i="4"/>
  <c r="H32" i="4"/>
  <c r="H18" i="4"/>
  <c r="H62" i="4"/>
  <c r="H43" i="4"/>
  <c r="H25" i="17"/>
  <c r="H9" i="17"/>
  <c r="H58" i="17"/>
  <c r="H59" i="17"/>
  <c r="H23" i="17"/>
  <c r="H60" i="17"/>
  <c r="H35" i="17"/>
  <c r="H18" i="17"/>
  <c r="H14" i="17"/>
  <c r="H8" i="17"/>
  <c r="H31" i="17"/>
  <c r="H33" i="17"/>
  <c r="H17" i="17"/>
  <c r="H44" i="17"/>
  <c r="H62" i="17"/>
  <c r="H24" i="17"/>
  <c r="H39" i="17"/>
  <c r="H10" i="17"/>
  <c r="H40" i="17"/>
  <c r="H22" i="17"/>
  <c r="H26" i="17"/>
  <c r="H45" i="17"/>
  <c r="H57" i="17"/>
  <c r="H37" i="17"/>
  <c r="H32" i="17"/>
  <c r="H51" i="17"/>
  <c r="H34" i="17"/>
  <c r="H41" i="17"/>
  <c r="H42" i="17"/>
  <c r="H30" i="17"/>
  <c r="H38" i="17"/>
  <c r="H29" i="17"/>
  <c r="H43" i="17"/>
  <c r="H61" i="17"/>
  <c r="H53" i="17"/>
  <c r="H19" i="17"/>
  <c r="H56" i="17"/>
  <c r="H52" i="17"/>
  <c r="H46" i="17"/>
  <c r="H50" i="17"/>
  <c r="H49" i="17"/>
  <c r="H48" i="17"/>
  <c r="G7" i="4"/>
  <c r="G7" i="17"/>
  <c r="G11" i="17" s="1"/>
  <c r="G12" i="17" s="1"/>
  <c r="G15" i="17" s="1"/>
  <c r="G20" i="17" s="1"/>
  <c r="G27" i="17" s="1"/>
  <c r="H27" i="17" s="1"/>
  <c r="G30" i="16"/>
  <c r="H14" i="4"/>
  <c r="G27" i="16"/>
  <c r="F31" i="16"/>
  <c r="H20" i="17" l="1"/>
  <c r="H15" i="17"/>
  <c r="H7" i="17"/>
  <c r="G11" i="4"/>
  <c r="B12" i="16" s="1"/>
  <c r="C12" i="16" s="1"/>
  <c r="D12" i="16" s="1"/>
  <c r="H7" i="4"/>
  <c r="G64" i="17"/>
  <c r="G54" i="17"/>
  <c r="H54" i="17" s="1"/>
  <c r="H30" i="16"/>
  <c r="G31" i="16"/>
  <c r="H27" i="16"/>
  <c r="G65" i="17" l="1"/>
  <c r="H65" i="17" s="1"/>
  <c r="H64" i="17"/>
  <c r="G12" i="4"/>
  <c r="B13" i="16" s="1"/>
  <c r="B16" i="16" s="1"/>
  <c r="I30" i="16"/>
  <c r="C13" i="16"/>
  <c r="C16" i="16" s="1"/>
  <c r="D13" i="16"/>
  <c r="D16" i="16" s="1"/>
  <c r="E12" i="16"/>
  <c r="I27" i="16"/>
  <c r="H31" i="16"/>
  <c r="G15" i="4" l="1"/>
  <c r="G20" i="4" s="1"/>
  <c r="G27" i="4" s="1"/>
  <c r="J30" i="16"/>
  <c r="E13" i="16"/>
  <c r="E16" i="16" s="1"/>
  <c r="H20" i="4"/>
  <c r="H15" i="4"/>
  <c r="F12" i="16"/>
  <c r="I31" i="16"/>
  <c r="J27" i="16"/>
  <c r="G64" i="4" l="1"/>
  <c r="G65" i="4" s="1"/>
  <c r="H65" i="4" s="1"/>
  <c r="G54" i="4"/>
  <c r="H54" i="4" s="1"/>
  <c r="K30" i="16"/>
  <c r="F13" i="16"/>
  <c r="F16" i="16" s="1"/>
  <c r="B20" i="16"/>
  <c r="H27" i="4"/>
  <c r="G12" i="16"/>
  <c r="K27" i="16"/>
  <c r="J31" i="16"/>
  <c r="B19" i="16" l="1"/>
  <c r="B22" i="16" s="1"/>
  <c r="B24" i="16" s="1"/>
  <c r="L30" i="16"/>
  <c r="G13" i="16"/>
  <c r="G16" i="16" s="1"/>
  <c r="C20" i="16"/>
  <c r="D20" i="16" s="1"/>
  <c r="E20" i="16" s="1"/>
  <c r="F20" i="16" s="1"/>
  <c r="G20" i="16" s="1"/>
  <c r="H20" i="16" s="1"/>
  <c r="I20" i="16" s="1"/>
  <c r="J20" i="16" s="1"/>
  <c r="K20" i="16" s="1"/>
  <c r="L20" i="16" s="1"/>
  <c r="M20" i="16" s="1"/>
  <c r="N20" i="16" s="1"/>
  <c r="O20" i="16" s="1"/>
  <c r="P20" i="16" s="1"/>
  <c r="H64" i="4"/>
  <c r="H12" i="16"/>
  <c r="K31" i="16"/>
  <c r="L27" i="16"/>
  <c r="C19" i="16" l="1"/>
  <c r="D19" i="16" s="1"/>
  <c r="E19" i="16" s="1"/>
  <c r="E22" i="16" s="1"/>
  <c r="E24" i="16" s="1"/>
  <c r="B35" i="16"/>
  <c r="B36" i="16"/>
  <c r="M30" i="16"/>
  <c r="H13" i="16"/>
  <c r="H16" i="16" s="1"/>
  <c r="B33" i="16"/>
  <c r="B38" i="16" s="1"/>
  <c r="I12" i="16"/>
  <c r="M27" i="16"/>
  <c r="L31" i="16"/>
  <c r="D22" i="16" l="1"/>
  <c r="D24" i="16" s="1"/>
  <c r="D36" i="16" s="1"/>
  <c r="C22" i="16"/>
  <c r="C24" i="16" s="1"/>
  <c r="C36" i="16" s="1"/>
  <c r="E35" i="16"/>
  <c r="E36" i="16"/>
  <c r="N30" i="16"/>
  <c r="I13" i="16"/>
  <c r="I16" i="16" s="1"/>
  <c r="F19" i="16"/>
  <c r="F22" i="16" s="1"/>
  <c r="F24" i="16" s="1"/>
  <c r="E33" i="16"/>
  <c r="J12" i="16"/>
  <c r="M31" i="16"/>
  <c r="N27" i="16"/>
  <c r="D33" i="16" l="1"/>
  <c r="D35" i="16"/>
  <c r="C33" i="16"/>
  <c r="C38" i="16" s="1"/>
  <c r="C35" i="16"/>
  <c r="F35" i="16"/>
  <c r="F36" i="16"/>
  <c r="O30" i="16"/>
  <c r="J13" i="16"/>
  <c r="J16" i="16" s="1"/>
  <c r="G19" i="16"/>
  <c r="G22" i="16" s="1"/>
  <c r="G24" i="16" s="1"/>
  <c r="F33" i="16"/>
  <c r="K12" i="16"/>
  <c r="O27" i="16"/>
  <c r="N31" i="16"/>
  <c r="D38" i="16" l="1"/>
  <c r="E38" i="16" s="1"/>
  <c r="F38" i="16" s="1"/>
  <c r="G35" i="16"/>
  <c r="G36" i="16"/>
  <c r="P30" i="16"/>
  <c r="K13" i="16"/>
  <c r="K16" i="16" s="1"/>
  <c r="H19" i="16"/>
  <c r="H22" i="16" s="1"/>
  <c r="H24" i="16" s="1"/>
  <c r="L12" i="16"/>
  <c r="O31" i="16"/>
  <c r="P27" i="16"/>
  <c r="H35" i="16" l="1"/>
  <c r="H36" i="16"/>
  <c r="P31" i="16"/>
  <c r="L13" i="16"/>
  <c r="L16" i="16" s="1"/>
  <c r="H33" i="16"/>
  <c r="G33" i="16"/>
  <c r="G38" i="16" s="1"/>
  <c r="I19" i="16"/>
  <c r="I22" i="16" s="1"/>
  <c r="I24" i="16" s="1"/>
  <c r="M12" i="16"/>
  <c r="I35" i="16" l="1"/>
  <c r="I36" i="16"/>
  <c r="H38" i="16"/>
  <c r="M13" i="16"/>
  <c r="M16" i="16" s="1"/>
  <c r="J19" i="16"/>
  <c r="J22" i="16" s="1"/>
  <c r="J24" i="16" s="1"/>
  <c r="I33" i="16"/>
  <c r="N12" i="16"/>
  <c r="J35" i="16" l="1"/>
  <c r="J36" i="16"/>
  <c r="I38" i="16"/>
  <c r="N13" i="16"/>
  <c r="N16" i="16" s="1"/>
  <c r="J33" i="16"/>
  <c r="K19" i="16"/>
  <c r="K22" i="16" s="1"/>
  <c r="K24" i="16" s="1"/>
  <c r="O12" i="16"/>
  <c r="K35" i="16" l="1"/>
  <c r="K36" i="16"/>
  <c r="J38" i="16"/>
  <c r="O13" i="16"/>
  <c r="O16" i="16" s="1"/>
  <c r="L19" i="16"/>
  <c r="L22" i="16" s="1"/>
  <c r="L24" i="16" s="1"/>
  <c r="P12" i="16"/>
  <c r="L35" i="16" l="1"/>
  <c r="L36" i="16"/>
  <c r="P13" i="16"/>
  <c r="P16" i="16" s="1"/>
  <c r="K33" i="16"/>
  <c r="K38" i="16" s="1"/>
  <c r="M19" i="16"/>
  <c r="M22" i="16" s="1"/>
  <c r="M24" i="16" s="1"/>
  <c r="M35" i="16" l="1"/>
  <c r="M36" i="16"/>
  <c r="L33" i="16"/>
  <c r="L38" i="16" s="1"/>
  <c r="N19" i="16"/>
  <c r="N22" i="16" s="1"/>
  <c r="N24" i="16" s="1"/>
  <c r="N35" i="16" l="1"/>
  <c r="N36" i="16"/>
  <c r="M33" i="16"/>
  <c r="M38" i="16" s="1"/>
  <c r="O19" i="16"/>
  <c r="O22" i="16" s="1"/>
  <c r="O24" i="16" s="1"/>
  <c r="O35" i="16" l="1"/>
  <c r="O36" i="16"/>
  <c r="N33" i="16"/>
  <c r="N38" i="16" s="1"/>
  <c r="P19" i="16"/>
  <c r="P22" i="16" s="1"/>
  <c r="P24" i="16" s="1"/>
  <c r="P36" i="16" s="1"/>
  <c r="P35" i="16" l="1"/>
  <c r="O33" i="16"/>
  <c r="O38" i="16" s="1"/>
  <c r="P33" i="16" l="1"/>
  <c r="P38" i="16" s="1"/>
  <c r="G4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Jeanne Redondo</author>
  </authors>
  <commentList>
    <comment ref="C6" authorId="0" shapeId="0" xr:uid="{8005AC3C-5BDB-4CFA-9965-01DE7083BEC0}">
      <text>
        <r>
          <rPr>
            <sz val="9"/>
            <color indexed="81"/>
            <rFont val="Tahoma"/>
            <family val="2"/>
          </rPr>
          <t>(e.g., ______ Bank,
 City of _____, 
 Federal Home Loan Bank,       MFA)</t>
        </r>
      </text>
    </comment>
    <comment ref="C7" authorId="0" shapeId="0" xr:uid="{0B5372B1-6E6E-4E67-99B3-8F47E2358D24}">
      <text>
        <r>
          <rPr>
            <sz val="9"/>
            <color indexed="81"/>
            <rFont val="Tahoma"/>
            <family val="2"/>
          </rPr>
          <t>(e.g., HOME, AHP)</t>
        </r>
      </text>
    </comment>
  </commentList>
</comments>
</file>

<file path=xl/sharedStrings.xml><?xml version="1.0" encoding="utf-8"?>
<sst xmlns="http://schemas.openxmlformats.org/spreadsheetml/2006/main" count="925" uniqueCount="431">
  <si>
    <t>Project Name:</t>
  </si>
  <si>
    <t>Date:</t>
  </si>
  <si>
    <t>RESIDENTIAL COSTS ONLY</t>
  </si>
  <si>
    <t>TOTAL ACTUAL</t>
  </si>
  <si>
    <t>COMMERCIAL</t>
  </si>
  <si>
    <t>RESIDENTIAL</t>
  </si>
  <si>
    <t>COST</t>
  </si>
  <si>
    <t>BASIS</t>
  </si>
  <si>
    <t>ACQUISITION COSTS</t>
  </si>
  <si>
    <t>Land Acquisition</t>
  </si>
  <si>
    <t>Demolition</t>
  </si>
  <si>
    <t>Contractor Overhead</t>
  </si>
  <si>
    <t>Contractor Profit</t>
  </si>
  <si>
    <t>PROFESSIONAL SERVICES/FEES</t>
  </si>
  <si>
    <t>Architect (Design)</t>
  </si>
  <si>
    <t>Architect (Supervision)</t>
  </si>
  <si>
    <t>Attorney (Real Estate)</t>
  </si>
  <si>
    <t xml:space="preserve"> </t>
  </si>
  <si>
    <t>Engineer/Survey</t>
  </si>
  <si>
    <t>CONSTRUCTION FINANCING</t>
  </si>
  <si>
    <t>Hazard Insurance</t>
  </si>
  <si>
    <t>Liability Insurance</t>
  </si>
  <si>
    <t>Performance Bond</t>
  </si>
  <si>
    <t>Interest</t>
  </si>
  <si>
    <t>Origination\Discount Points</t>
  </si>
  <si>
    <t>Credit Enhancement</t>
  </si>
  <si>
    <t>Inspection Fees</t>
  </si>
  <si>
    <t>Title and Recording</t>
  </si>
  <si>
    <t>Legal</t>
  </si>
  <si>
    <t>Taxes</t>
  </si>
  <si>
    <t>PERMANENT FINANCING COSTS</t>
  </si>
  <si>
    <t>Bond Premium</t>
  </si>
  <si>
    <t>Credit Report</t>
  </si>
  <si>
    <t>Reserves and Escrows</t>
  </si>
  <si>
    <t>Consultant Fee</t>
  </si>
  <si>
    <t>FOOTNOTES</t>
  </si>
  <si>
    <t>Number BR/Unit Type</t>
  </si>
  <si>
    <t>1-BR</t>
  </si>
  <si>
    <t>2-BR</t>
  </si>
  <si>
    <t>3-BR</t>
  </si>
  <si>
    <t>Number of Units</t>
  </si>
  <si>
    <t>Section B</t>
  </si>
  <si>
    <t>Section C</t>
  </si>
  <si>
    <t>Section D</t>
  </si>
  <si>
    <t>Section E</t>
  </si>
  <si>
    <t>Section F</t>
  </si>
  <si>
    <t>Units Receiving Rental Assistance</t>
  </si>
  <si>
    <t>Total Units:</t>
  </si>
  <si>
    <t>Total Budget</t>
  </si>
  <si>
    <t>Per Unit Cost</t>
  </si>
  <si>
    <t>INCOME</t>
  </si>
  <si>
    <t>Parking Income</t>
  </si>
  <si>
    <t>Laundry Income</t>
  </si>
  <si>
    <t>EXPENSES</t>
  </si>
  <si>
    <t>ADMINISTRATIVE EXPENSES</t>
  </si>
  <si>
    <t xml:space="preserve">Property Management Fee @ </t>
  </si>
  <si>
    <t>Real Estate Taxes</t>
  </si>
  <si>
    <t>MAINTENANCE EXPENSES</t>
  </si>
  <si>
    <t>Snow Removal</t>
  </si>
  <si>
    <t>Exterminating</t>
  </si>
  <si>
    <t>Advertising</t>
  </si>
  <si>
    <t>Appraisal</t>
  </si>
  <si>
    <t>Construction Period:  Start Date:</t>
  </si>
  <si>
    <t>Completion:</t>
  </si>
  <si>
    <t>Residential Costs ONLY</t>
  </si>
  <si>
    <t>Trade Item</t>
  </si>
  <si>
    <t>Commercial  [B]</t>
  </si>
  <si>
    <t>Residential  [C]</t>
  </si>
  <si>
    <t>Concrete</t>
  </si>
  <si>
    <t>Masonry</t>
  </si>
  <si>
    <t>Metals</t>
  </si>
  <si>
    <t>Specialties</t>
  </si>
  <si>
    <t>Special Construction</t>
  </si>
  <si>
    <t>Electrical</t>
  </si>
  <si>
    <t>Accessory Structures</t>
  </si>
  <si>
    <t>Earth Work</t>
  </si>
  <si>
    <t>Site Utilities</t>
  </si>
  <si>
    <t>Roads &amp; Walks</t>
  </si>
  <si>
    <t>Site Improvements</t>
  </si>
  <si>
    <t>Lawns &amp; Planting</t>
  </si>
  <si>
    <t>Unusual Site Conditions</t>
  </si>
  <si>
    <t>TOTAL CONSTRUCTION COSTS</t>
  </si>
  <si>
    <t>ACTIVITY</t>
  </si>
  <si>
    <t>Scheduled Date: Month/Year</t>
  </si>
  <si>
    <t>Site</t>
  </si>
  <si>
    <t>Option/Contract Executed</t>
  </si>
  <si>
    <t>Site Acquisition</t>
  </si>
  <si>
    <t>Zoning Approval</t>
  </si>
  <si>
    <t>Construction Loan</t>
  </si>
  <si>
    <t>Closing</t>
  </si>
  <si>
    <t>Permanent Loan</t>
  </si>
  <si>
    <t>Tax Credit Equity</t>
  </si>
  <si>
    <t>Amount</t>
  </si>
  <si>
    <t>Date</t>
  </si>
  <si>
    <t>Partnership Closing</t>
  </si>
  <si>
    <t>Other Loans &amp; Grants</t>
  </si>
  <si>
    <t>Type/Source:</t>
  </si>
  <si>
    <t>Application</t>
  </si>
  <si>
    <t>Award</t>
  </si>
  <si>
    <t>Plans &amp; Specifications Completed</t>
  </si>
  <si>
    <t>Construction Start</t>
  </si>
  <si>
    <t>Construction Completion</t>
  </si>
  <si>
    <t>Lease-Up</t>
  </si>
  <si>
    <t>Placed-in-Service/C of O</t>
  </si>
  <si>
    <t>Pre-Paid MIP</t>
  </si>
  <si>
    <t>Market Study</t>
  </si>
  <si>
    <t>Enviromental</t>
  </si>
  <si>
    <t>Tax Credit Fees</t>
  </si>
  <si>
    <t>Rent Up</t>
  </si>
  <si>
    <t>Accounting/Cost Certification</t>
  </si>
  <si>
    <t>SOFT COSTS</t>
  </si>
  <si>
    <t>SYNDICATION</t>
  </si>
  <si>
    <t>Organization</t>
  </si>
  <si>
    <t>Bridge Loan</t>
  </si>
  <si>
    <t>Tax Opinion</t>
  </si>
  <si>
    <t>Replacement</t>
  </si>
  <si>
    <t>Escrows/Working Capital</t>
  </si>
  <si>
    <t>Net Monthly Rent/Unit</t>
  </si>
  <si>
    <t>Annual Rental Income (All Units)</t>
  </si>
  <si>
    <t>Totals</t>
  </si>
  <si>
    <t>General Requirements</t>
  </si>
  <si>
    <t>Accounting and Audit</t>
  </si>
  <si>
    <t>Management Salaries/Taxes</t>
  </si>
  <si>
    <t>Office Supplies and  Postage</t>
  </si>
  <si>
    <t>Telephone</t>
  </si>
  <si>
    <t>Fuel (Heat and Water)</t>
  </si>
  <si>
    <t>Electricity</t>
  </si>
  <si>
    <t>Water and Sewer</t>
  </si>
  <si>
    <t>Gas</t>
  </si>
  <si>
    <t>Garbage/Trash</t>
  </si>
  <si>
    <t>Other (Specify):</t>
  </si>
  <si>
    <t>Elevator</t>
  </si>
  <si>
    <t>Grounds</t>
  </si>
  <si>
    <t>Repairs</t>
  </si>
  <si>
    <t>Maintenance Salaries and Taxes</t>
  </si>
  <si>
    <t>Maintenance Supplies</t>
  </si>
  <si>
    <t>Pool</t>
  </si>
  <si>
    <t>Decorating</t>
  </si>
  <si>
    <t>FIXED EXPENSES</t>
  </si>
  <si>
    <t>In Lieu of Taxes</t>
  </si>
  <si>
    <t>Other Tax Assessments</t>
  </si>
  <si>
    <t>Insurance</t>
  </si>
  <si>
    <t>Reserve for Replacement (Annual)</t>
  </si>
  <si>
    <t>Other Costs  (List)</t>
  </si>
  <si>
    <t>Off-Site Improvements (List)</t>
  </si>
  <si>
    <t>Sub-total: Off-Site Improvements</t>
  </si>
  <si>
    <t>Buildings and Structures</t>
  </si>
  <si>
    <t xml:space="preserve">   Less Vacancy @  </t>
  </si>
  <si>
    <t>Project Name</t>
  </si>
  <si>
    <t>Project Address</t>
  </si>
  <si>
    <t>Status of Project</t>
  </si>
  <si>
    <t># of Units</t>
  </si>
  <si>
    <t>List any Co-Developers or Consultants</t>
  </si>
  <si>
    <t>Signature:</t>
  </si>
  <si>
    <t>Development Name</t>
  </si>
  <si>
    <t>Development Address</t>
  </si>
  <si>
    <t>Owner Name/Address/Phone</t>
  </si>
  <si>
    <t># of Affordable Units</t>
  </si>
  <si>
    <t>On-site Manager</t>
  </si>
  <si>
    <t>The undersigned being duly authorized, hereby represents and certifies under penalty of perjury that the foregoing information, to the best of his/her knowledge, is true, complete and accurate.  The undersigned hereby acknowledges that MFA may, at its option, verify the information provided herein by contacting the Owner listed above.</t>
  </si>
  <si>
    <t>Annual Rental Income Per Schedule B/Section F</t>
  </si>
  <si>
    <t>RESERVES</t>
  </si>
  <si>
    <t xml:space="preserve">Other (Specify): </t>
  </si>
  <si>
    <t xml:space="preserve">    Minus: Utility Allowance</t>
  </si>
  <si>
    <t>Schedule A-1: Sources of Funds</t>
  </si>
  <si>
    <t>Construction</t>
  </si>
  <si>
    <t>Permanent</t>
  </si>
  <si>
    <t>Payment</t>
  </si>
  <si>
    <t>Term</t>
  </si>
  <si>
    <t>Financing Sources</t>
  </si>
  <si>
    <t>Rate</t>
  </si>
  <si>
    <t>Frequency</t>
  </si>
  <si>
    <t>Amort. Yrs.</t>
  </si>
  <si>
    <t>Loan Yrs.</t>
  </si>
  <si>
    <t>First Mortgage</t>
  </si>
  <si>
    <t>Second Mortgage</t>
  </si>
  <si>
    <t>Subtotal:</t>
  </si>
  <si>
    <t>Deferred Developer Fee</t>
  </si>
  <si>
    <t>Total:</t>
  </si>
  <si>
    <t>Are you willing to defer your developer fee without interest, if MFA's evaluation results in a need to do so?</t>
  </si>
  <si>
    <t>Third Mortgage</t>
  </si>
  <si>
    <t>Building Acquisition</t>
  </si>
  <si>
    <t>TOTALS FROM SCHEDULE "D" CONTRACTOR'S AND MORTGAGOR'S COST BREAKDOWN</t>
  </si>
  <si>
    <t>SUBTOTAL</t>
  </si>
  <si>
    <t>OTHER CONSTRUCTION COSTS</t>
  </si>
  <si>
    <t>Construction Contingency</t>
  </si>
  <si>
    <t xml:space="preserve">1) </t>
  </si>
  <si>
    <t>Subtotal from Section I. Schedule "D"</t>
  </si>
  <si>
    <t xml:space="preserve">2) </t>
  </si>
  <si>
    <t>3)</t>
  </si>
  <si>
    <t>4)</t>
  </si>
  <si>
    <t>5)</t>
  </si>
  <si>
    <t>6)</t>
  </si>
  <si>
    <t>Subtotal from Section II. Schedule "D"</t>
  </si>
  <si>
    <t>Subtotal from Section III. Schedule "D"</t>
  </si>
  <si>
    <t>Subtotal from Section IV. Schedule "D"</t>
  </si>
  <si>
    <t>Subtotal from Section V. Schedule "D"</t>
  </si>
  <si>
    <t>Subtotal from Section VI. Schedule "D"</t>
  </si>
  <si>
    <t>Woods and Plastics</t>
  </si>
  <si>
    <t>Thermal and Moisture Protection</t>
  </si>
  <si>
    <t>Doors and Windows</t>
  </si>
  <si>
    <t>Finishes</t>
  </si>
  <si>
    <t>Equipment</t>
  </si>
  <si>
    <t>Furnishings</t>
  </si>
  <si>
    <t>Conveying Systems</t>
  </si>
  <si>
    <t>Mechanical</t>
  </si>
  <si>
    <t>I.</t>
  </si>
  <si>
    <t>II.</t>
  </si>
  <si>
    <t>III.</t>
  </si>
  <si>
    <t>IV.</t>
  </si>
  <si>
    <t>V.</t>
  </si>
  <si>
    <t>VI.</t>
  </si>
  <si>
    <t>VII.</t>
  </si>
  <si>
    <t>Site Construction</t>
  </si>
  <si>
    <t>7)</t>
  </si>
  <si>
    <t>Subtotal from Section VII. Schedule "D"</t>
  </si>
  <si>
    <t>--CONTINUED ON NEXT PAGE--</t>
  </si>
  <si>
    <t xml:space="preserve"> 30% HTC    Basis [D]</t>
  </si>
  <si>
    <t>70% HTC  Basis [E]</t>
  </si>
  <si>
    <t>Federal HTC Requests ONLY</t>
  </si>
  <si>
    <t>Check if Complete</t>
  </si>
  <si>
    <t>Management Agent/Applicant Certification: The operating budget provided above is that which will serve as the</t>
  </si>
  <si>
    <t xml:space="preserve">TOTAL INCOME  </t>
  </si>
  <si>
    <t>TOTAL EXPENSES</t>
  </si>
  <si>
    <t>Annual Inflation Factors</t>
  </si>
  <si>
    <t>Residential Rents:</t>
  </si>
  <si>
    <t>Replacement Reserves:</t>
  </si>
  <si>
    <t>Income</t>
  </si>
  <si>
    <t>Expenses</t>
  </si>
  <si>
    <t>Net Operating Income</t>
  </si>
  <si>
    <t>Total Debt Service</t>
  </si>
  <si>
    <t>Net Project Cash Flow</t>
  </si>
  <si>
    <t>Debt Service Coverage - First</t>
  </si>
  <si>
    <t>Debt Service Coverage - All Debt</t>
  </si>
  <si>
    <t>Annual Projections (Post Construction Period)</t>
  </si>
  <si>
    <t>Vacancy Loss</t>
  </si>
  <si>
    <t>Vacancy:</t>
  </si>
  <si>
    <t>Fourth Mortgage</t>
  </si>
  <si>
    <t>Annual Debt Service (Hard Debt)</t>
  </si>
  <si>
    <t>Total Expenses</t>
  </si>
  <si>
    <t>Entity Name:</t>
  </si>
  <si>
    <t>Predevelopment</t>
  </si>
  <si>
    <t>Under construction</t>
  </si>
  <si>
    <t>Complete</t>
  </si>
  <si>
    <t>Stabilized</t>
  </si>
  <si>
    <t>Most recent Compliance Audit</t>
  </si>
  <si>
    <t>Most recent Physical Inspection</t>
  </si>
  <si>
    <t>Type(s) of Financing</t>
  </si>
  <si>
    <t>Agency:</t>
  </si>
  <si>
    <t>Rating:</t>
  </si>
  <si>
    <t>Executive Staff</t>
  </si>
  <si>
    <t>Board Member</t>
  </si>
  <si>
    <t>Commissioner</t>
  </si>
  <si>
    <t>Was Project ever in Default During your participation?</t>
  </si>
  <si>
    <t>Yes</t>
  </si>
  <si>
    <t>No</t>
  </si>
  <si>
    <t>If "Yes" attach</t>
  </si>
  <si>
    <t>expanation</t>
  </si>
  <si>
    <t>The undersigned being duly authorized, hereby represents and certifies under penalty of perjury that the foregoing information, to the best of his/her knowledge, is true, complete and accurate, and hereby consents to the release of information to MFA by any other State or Federal agency monitoring Project complaince.</t>
  </si>
  <si>
    <t xml:space="preserve">Type of Development (LIHTC, Market, HUD, USDA-RD, etc) </t>
  </si>
  <si>
    <t>Role in Project:</t>
  </si>
  <si>
    <t>General Partner</t>
  </si>
  <si>
    <t>Developer</t>
  </si>
  <si>
    <t xml:space="preserve"> partner, managing member, or affiliate of an Applicant. It also includes any entity receiving any part of a developer fee for a Project.</t>
  </si>
  <si>
    <t>“Principal” means an Applicant, any general partner of an Applicant, and any officer, director, board member or any shareholder, general</t>
  </si>
  <si>
    <t>officers of a corporation (whether Board members or employees), all general partners or members.</t>
  </si>
  <si>
    <t>2) If Executive Staff, Board Member, Commissioners, or other Pricipals have interests in projects other than those already listed on a Schedule H, they must submit a seperate Schedule H listing the additional projects.</t>
  </si>
  <si>
    <t>1) Each General Partner and any entity receiving all or part of the developer fee must submit a separate Schedule H listing all projects in which they have a financial interest.</t>
  </si>
  <si>
    <t>Assigned Staff</t>
  </si>
  <si>
    <t>Environmental Review Completed</t>
  </si>
  <si>
    <t>Building Permits Obtained</t>
  </si>
  <si>
    <t>Approval</t>
  </si>
  <si>
    <t>RFP</t>
  </si>
  <si>
    <t>Letter of Intent</t>
  </si>
  <si>
    <t>Intial Installment</t>
  </si>
  <si>
    <t>2nd Installment</t>
  </si>
  <si>
    <t>4th Installment</t>
  </si>
  <si>
    <t>5th Installment</t>
  </si>
  <si>
    <t>Equity Installment Schedule</t>
  </si>
  <si>
    <t>Fair Housing Marketing Plan Completed</t>
  </si>
  <si>
    <t>Relocation Plan Completed</t>
  </si>
  <si>
    <t>Financing: Non-MFA Sources</t>
  </si>
  <si>
    <t xml:space="preserve">Operating </t>
  </si>
  <si>
    <t>Commercial Income</t>
  </si>
  <si>
    <t>Income Subtotal</t>
  </si>
  <si>
    <t>NET OPERATING INCOME (Total Income Minus Total Expenses)</t>
  </si>
  <si>
    <t>Commercial Income Vacancy Loss</t>
  </si>
  <si>
    <t>SUBTOTAL EXPENSES BEFORE RESERVES</t>
  </si>
  <si>
    <t>Enrichment Services</t>
  </si>
  <si>
    <t>SUBTOTAL  ADMINISTRATIVE EXPENSES</t>
  </si>
  <si>
    <t>UTILITY EXPENSES</t>
  </si>
  <si>
    <t>SUBTOTAL  UTILITY EXPENSES</t>
  </si>
  <si>
    <t>SUBTOTAL  MAINTENANCE</t>
  </si>
  <si>
    <t>SUBTOTAL  FIXED EXPENSES</t>
  </si>
  <si>
    <t xml:space="preserve">Other Income (Specify)                     </t>
  </si>
  <si>
    <t>Expenses (less reserves and mgt fees)</t>
  </si>
  <si>
    <t>Gross Receipts Tax (GRT) on Management Fee</t>
  </si>
  <si>
    <t>SUBTOTAL RESERVES (Do not include debt service)</t>
  </si>
  <si>
    <t>Residential Income</t>
  </si>
  <si>
    <t>Reserves</t>
  </si>
  <si>
    <t xml:space="preserve">Date: </t>
  </si>
  <si>
    <t>Name of signer:</t>
  </si>
  <si>
    <t>Title of signer:</t>
  </si>
  <si>
    <t>Name of Signer</t>
  </si>
  <si>
    <t>Company</t>
  </si>
  <si>
    <t>Net Sq, Ft./Unit</t>
  </si>
  <si>
    <t>*Round figures to nearest dollar</t>
  </si>
  <si>
    <t>Low Income Units:</t>
  </si>
  <si>
    <t xml:space="preserve">DEVELOPER FEES </t>
  </si>
  <si>
    <t>Demolition (I)</t>
  </si>
  <si>
    <t>Accessory Structures (II)</t>
  </si>
  <si>
    <t>Site Construction (III)</t>
  </si>
  <si>
    <t>Buildings and Structures (IV)</t>
  </si>
  <si>
    <t>Off-Site Improvements (V)</t>
  </si>
  <si>
    <t>Other Costs (VI)</t>
  </si>
  <si>
    <t>SUBTOTAL (VII)</t>
  </si>
  <si>
    <t>Gross Receipts Tax (GRT)</t>
  </si>
  <si>
    <t>Sub-total: Building and Structures</t>
  </si>
  <si>
    <t>Sub-total: Other Costs</t>
  </si>
  <si>
    <t>Total</t>
  </si>
  <si>
    <t>Tax Exempt</t>
  </si>
  <si>
    <t>Taxable</t>
  </si>
  <si>
    <t>Tax Credit Proceeds</t>
  </si>
  <si>
    <t>Estimated annual tax credits times 10 years</t>
  </si>
  <si>
    <t>Total tax credits</t>
  </si>
  <si>
    <t>Expected credit price</t>
  </si>
  <si>
    <t>Expected cash equity</t>
  </si>
  <si>
    <t>RESERVE FOR REPLACEMENT/OTHER RESERVES</t>
  </si>
  <si>
    <t>Expenses (except Mgmnt fees):</t>
  </si>
  <si>
    <t>Title of Signer</t>
  </si>
  <si>
    <t>Effective Gross Income (EGI)</t>
  </si>
  <si>
    <t>Mgmnt fees + GRT (increases with EGI)</t>
  </si>
  <si>
    <t>Printed Name/Title:_________________________________________________</t>
  </si>
  <si>
    <t>Date: _________________</t>
  </si>
  <si>
    <t>Total Development Cost TDC)</t>
  </si>
  <si>
    <t>TDC before Dev. Fees &amp; reserves</t>
  </si>
  <si>
    <t>Hard costs only - Do not include those listed</t>
  </si>
  <si>
    <t>in Sched. A (e.g. "Other Construction Costs")</t>
  </si>
  <si>
    <t>FEDERAL HTC REQUESTS ONLY</t>
  </si>
  <si>
    <t>ACQUISITION</t>
  </si>
  <si>
    <t>REHAB/NEW CONSTRUCTION</t>
  </si>
  <si>
    <t>Other (a)</t>
  </si>
  <si>
    <t>Landscaping</t>
  </si>
  <si>
    <t>Furniture, Fixtures, &amp; Equipment</t>
  </si>
  <si>
    <t>Other (b)</t>
  </si>
  <si>
    <t>Other (c)</t>
  </si>
  <si>
    <t>Other (d)</t>
  </si>
  <si>
    <t>Costs of Bond Issuance</t>
  </si>
  <si>
    <t>Other (e)</t>
  </si>
  <si>
    <t>Hard Relocation Costs</t>
  </si>
  <si>
    <t>Other (f)</t>
  </si>
  <si>
    <t>Other (g)</t>
  </si>
  <si>
    <t>Other (h)</t>
  </si>
  <si>
    <t>Applicant is required to provide detail on each "Other" row.</t>
  </si>
  <si>
    <t>ACQUISITION COSTS [Other (a)]</t>
  </si>
  <si>
    <t>DESCRIPTION OF COST</t>
  </si>
  <si>
    <t>AMOUNT</t>
  </si>
  <si>
    <t>TOTAL</t>
  </si>
  <si>
    <t>OTHER CONSTRUCTION COSTS [Other (b)]</t>
  </si>
  <si>
    <t>PROFESSIONAL SERVICES/FEES [Other (c)]</t>
  </si>
  <si>
    <t>CONSTRUCTION FINANCING COSTS [Other (d)]</t>
  </si>
  <si>
    <t>PERMANENT FINANCING COSTS [Other (e)]</t>
  </si>
  <si>
    <t>SOFT COSTS [Other [f)]</t>
  </si>
  <si>
    <t>SYNDICATION [Other (g)]</t>
  </si>
  <si>
    <t>RESERVES [Other (h)]</t>
  </si>
  <si>
    <t>Relocation Consultant</t>
  </si>
  <si>
    <t>Section G</t>
  </si>
  <si>
    <t>Section H</t>
  </si>
  <si>
    <t>Section I</t>
  </si>
  <si>
    <t>3rd Installment</t>
  </si>
  <si>
    <t>Commercial Vacancy:</t>
  </si>
  <si>
    <t>Page 1 of 4</t>
  </si>
  <si>
    <t>Page 3 of 4</t>
  </si>
  <si>
    <t>Page 2 of 4</t>
  </si>
  <si>
    <t>Page 4 of 4</t>
  </si>
  <si>
    <t>Schedule A: Development Cost Budget</t>
  </si>
  <si>
    <t>Schedule B: Unit Type and Rent Summary</t>
  </si>
  <si>
    <r>
      <t>Gross Monthly Rent/Unit</t>
    </r>
    <r>
      <rPr>
        <vertAlign val="superscript"/>
        <sz val="11"/>
        <color indexed="8"/>
        <rFont val="Arial"/>
        <family val="2"/>
      </rPr>
      <t>(1)</t>
    </r>
  </si>
  <si>
    <r>
      <t xml:space="preserve">            Total All Units </t>
    </r>
    <r>
      <rPr>
        <sz val="11"/>
        <color indexed="8"/>
        <rFont val="Arial"/>
        <family val="2"/>
      </rPr>
      <t>(Total Section A-H)</t>
    </r>
  </si>
  <si>
    <r>
      <t>(1)</t>
    </r>
    <r>
      <rPr>
        <sz val="11"/>
        <color indexed="8"/>
        <rFont val="Arial"/>
        <family val="2"/>
      </rPr>
      <t>Not to exceed rent limits for program applied for.</t>
    </r>
  </si>
  <si>
    <r>
      <t xml:space="preserve">(1) Minimum reserves per unit per year: </t>
    </r>
    <r>
      <rPr>
        <b/>
        <sz val="11"/>
        <rFont val="Arial"/>
        <family val="2"/>
      </rPr>
      <t>$250/unit/year</t>
    </r>
    <r>
      <rPr>
        <sz val="11"/>
        <rFont val="Arial"/>
        <family val="2"/>
      </rPr>
      <t xml:space="preserve"> for Senior Housing (new construction only), and </t>
    </r>
  </si>
  <si>
    <r>
      <t>$300/unit/year</t>
    </r>
    <r>
      <rPr>
        <sz val="11"/>
        <rFont val="Arial"/>
        <family val="2"/>
      </rPr>
      <t xml:space="preserve"> for all other new construction and rehabilitation projects.</t>
    </r>
  </si>
  <si>
    <t>Management Agent Signature:________________________________________</t>
  </si>
  <si>
    <t>Annual Compliance Fees ($50 per LI unit)</t>
  </si>
  <si>
    <t>Schedule D: Contractor's and Applicant's Cost Breakdown</t>
  </si>
  <si>
    <r>
      <t>Total Cost [A]</t>
    </r>
    <r>
      <rPr>
        <vertAlign val="superscript"/>
        <sz val="11"/>
        <rFont val="Arial"/>
        <family val="2"/>
      </rPr>
      <t>(1)</t>
    </r>
  </si>
  <si>
    <r>
      <t>(1)</t>
    </r>
    <r>
      <rPr>
        <sz val="11"/>
        <rFont val="Arial"/>
        <family val="2"/>
      </rPr>
      <t xml:space="preserve"> Sum of Columns B and C.</t>
    </r>
  </si>
  <si>
    <t>Sub-total: Site Construction</t>
  </si>
  <si>
    <t>Contractor Signature: _______________________________________</t>
  </si>
  <si>
    <t>Contractor Firm: __________________________________________</t>
  </si>
  <si>
    <t>Schedule E:  Development Schedule</t>
  </si>
  <si>
    <t xml:space="preserve">Schedule H:  Applicant's Previous Participation Certificate </t>
  </si>
  <si>
    <t>Schedule I:  Previous Participation of Management</t>
  </si>
  <si>
    <t>Schedule C-1: Cash Flow Projection</t>
  </si>
  <si>
    <t>Annual Rental Income</t>
  </si>
  <si>
    <t>(if applicable)</t>
  </si>
  <si>
    <t>Schedule C: Operating Expense Budget</t>
  </si>
  <si>
    <t>Prior Year Operating Expenses - REHABILITATION PROJECTS ONLY</t>
  </si>
  <si>
    <t>Vacancy Rate:</t>
  </si>
  <si>
    <t>If you plan to issue bonds, indicate amounts.</t>
  </si>
  <si>
    <t>Developer Fee*</t>
  </si>
  <si>
    <t>*The amount of developer fee included in 30 percent basis will be proportional to acquisition cost (not including land) divided by total development cost (TDC).  If the project just has land as acquisition, then there will not be a split in the developer fee. If you have any basis eligible acquisition costs, then the developer fee will be split based on the percentage of acquisition basis vs rehab basis.  For example, if basis eligible acquisition costs are ¼ of TDC, ¼ of developer fee will be included in 30% basis. No deductions are made from TDC for the purpose of calculating the developer fee split.</t>
  </si>
  <si>
    <t>to be used if project is combined Rehab/NC to separate out both types of costs.</t>
  </si>
  <si>
    <t>2022 MFA UNIVERSAL RENTAL DEVELOPMENT APPLICATION</t>
  </si>
  <si>
    <r>
      <t>(2)</t>
    </r>
    <r>
      <rPr>
        <sz val="11"/>
        <color indexed="8"/>
        <rFont val="Arial"/>
        <family val="2"/>
      </rPr>
      <t>Market Rate/Unrestricted Units should not include management units.  Employee/Exempt Units are approved by Asset Management after PIS.</t>
    </r>
  </si>
  <si>
    <t>of Median Income</t>
  </si>
  <si>
    <t xml:space="preserve">Restricted Units at </t>
  </si>
  <si>
    <t xml:space="preserve">Restricted Units at  </t>
  </si>
  <si>
    <t>Multiply by tax investor ownership percentage</t>
  </si>
  <si>
    <t>0-BR</t>
  </si>
  <si>
    <t>4-BR</t>
  </si>
  <si>
    <t>5-BR</t>
  </si>
  <si>
    <r>
      <t>Number BR/Unit Type</t>
    </r>
    <r>
      <rPr>
        <vertAlign val="superscript"/>
        <sz val="11"/>
        <color rgb="FF000000"/>
        <rFont val="Arial"/>
        <family val="2"/>
      </rPr>
      <t>(3)</t>
    </r>
  </si>
  <si>
    <r>
      <t>(3</t>
    </r>
    <r>
      <rPr>
        <vertAlign val="superscript"/>
        <sz val="11"/>
        <color rgb="FF000000"/>
        <rFont val="Arial"/>
        <family val="2"/>
      </rPr>
      <t>)</t>
    </r>
    <r>
      <rPr>
        <sz val="11"/>
        <color rgb="FF000000"/>
        <rFont val="Arial"/>
        <family val="2"/>
      </rPr>
      <t>Select from drop down menu:  _-BR for LIHTC only, Lo HOME for Low Home Units, Hi HOME for High HOME Units, RA for units with Rental Assistance (e.g., RD, Project Based Vouchers, etc.), or NHTF for units supported with National Housing Trust Fund</t>
    </r>
  </si>
  <si>
    <t>project's operating budget for its first year of operations, pursuant to agreement with the following party:</t>
  </si>
  <si>
    <t>(Included in Sections A-H above)</t>
  </si>
  <si>
    <t>2022 MFA UNIVERSAL RENTAL DEVELOPMENT  APPLICATION</t>
  </si>
  <si>
    <t xml:space="preserve">For Project compliance purposes (Section IV.C.8 of the QAP), Principal  would include shareholders with interests of 25 percent or more, all </t>
  </si>
  <si>
    <t>Section A - Enter Source</t>
  </si>
  <si>
    <t>Third Loan or Grant</t>
  </si>
  <si>
    <t>Fourth Loan or Grant</t>
  </si>
  <si>
    <t>Fifth Loan or Grant</t>
  </si>
  <si>
    <t>6th Loan or Grant</t>
  </si>
  <si>
    <t>7th Loan or Grant</t>
  </si>
  <si>
    <t>Loan or Grant?</t>
  </si>
  <si>
    <t>Program</t>
  </si>
  <si>
    <t>Source/</t>
  </si>
  <si>
    <t xml:space="preserve">Loan  </t>
  </si>
  <si>
    <t xml:space="preserve">Loan </t>
  </si>
  <si>
    <t xml:space="preserve">First Other Equity </t>
  </si>
  <si>
    <t>2nd Other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</si>
</sst>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
    <numFmt numFmtId="165" formatCode="mm/dd/yy_)"/>
    <numFmt numFmtId="166" formatCode="General_)"/>
    <numFmt numFmtId="167" formatCode="#.00"/>
    <numFmt numFmtId="168" formatCode="m\o\n\th\ d\,\ yyyy"/>
    <numFmt numFmtId="169" formatCode="m/yy"/>
    <numFmt numFmtId="170" formatCode="#,###"/>
    <numFmt numFmtId="171" formatCode="_(&quot;$&quot;* #,##0_);_(&quot;$&quot;* \(#,##0\);_(&quot;$&quot;* &quot;-&quot;??_);_(@_)"/>
    <numFmt numFmtId="172" formatCode="_(* #,##0_);_(* \(#,##0\);_(* &quot;-&quot;??_);_(@_)"/>
    <numFmt numFmtId="173" formatCode="&quot;$&quot;#,##0\ ;\(&quot;$&quot;#,##0\)"/>
    <numFmt numFmtId="174" formatCode="#,##0.000_);\(#,##0.000\)"/>
    <numFmt numFmtId="175" formatCode="#,##0.00000_);\(#,##0.00000\)"/>
  </numFmts>
  <fonts count="41" x14ac:knownFonts="1">
    <font>
      <sz val="12"/>
      <name val="Courier"/>
    </font>
    <font>
      <b/>
      <sz val="10"/>
      <name val="Arial"/>
      <family val="2"/>
    </font>
    <font>
      <sz val="10"/>
      <name val="Arial"/>
      <family val="2"/>
    </font>
    <font>
      <sz val="10"/>
      <color indexed="8"/>
      <name val="Arial"/>
      <family val="2"/>
    </font>
    <font>
      <sz val="12"/>
      <color indexed="8"/>
      <name val="Arial"/>
      <family val="2"/>
    </font>
    <font>
      <sz val="10"/>
      <name val="Arial"/>
      <family val="2"/>
    </font>
    <font>
      <sz val="12"/>
      <name val="Arial"/>
      <family val="2"/>
    </font>
    <font>
      <sz val="11"/>
      <name val="Arial"/>
      <family val="2"/>
    </font>
    <font>
      <sz val="8"/>
      <name val="Arial"/>
      <family val="2"/>
    </font>
    <font>
      <sz val="1"/>
      <color indexed="8"/>
      <name val="Courier"/>
      <family val="3"/>
    </font>
    <font>
      <b/>
      <sz val="1"/>
      <color indexed="8"/>
      <name val="Courier"/>
      <family val="3"/>
    </font>
    <font>
      <sz val="12"/>
      <name val="Courier"/>
      <family val="3"/>
    </font>
    <font>
      <b/>
      <sz val="12"/>
      <name val="Arial"/>
      <family val="2"/>
    </font>
    <font>
      <b/>
      <sz val="11"/>
      <name val="Arial"/>
      <family val="2"/>
    </font>
    <font>
      <u/>
      <sz val="11"/>
      <name val="Arial"/>
      <family val="2"/>
    </font>
    <font>
      <b/>
      <sz val="11"/>
      <color indexed="8"/>
      <name val="Arial"/>
      <family val="2"/>
    </font>
    <font>
      <sz val="11"/>
      <color indexed="8"/>
      <name val="Arial"/>
      <family val="2"/>
    </font>
    <font>
      <sz val="11"/>
      <name val="Courier"/>
      <family val="3"/>
    </font>
    <font>
      <b/>
      <sz val="11"/>
      <color indexed="8"/>
      <name val="Arial"/>
      <family val="2"/>
    </font>
    <font>
      <b/>
      <i/>
      <sz val="12"/>
      <name val="Arial"/>
      <family val="2"/>
    </font>
    <font>
      <sz val="10"/>
      <name val="Courier"/>
      <family val="3"/>
    </font>
    <font>
      <sz val="9"/>
      <name val="Arial"/>
      <family val="2"/>
    </font>
    <font>
      <b/>
      <sz val="12"/>
      <name val="Arial"/>
      <family val="2"/>
    </font>
    <font>
      <sz val="11"/>
      <name val="Times New Roman"/>
      <family val="1"/>
    </font>
    <font>
      <sz val="11"/>
      <color rgb="FFFF0000"/>
      <name val="Arial"/>
      <family val="2"/>
    </font>
    <font>
      <sz val="14"/>
      <color indexed="8"/>
      <name val="Arial"/>
      <family val="2"/>
    </font>
    <font>
      <b/>
      <sz val="14"/>
      <color indexed="8"/>
      <name val="Arial"/>
      <family val="2"/>
    </font>
    <font>
      <vertAlign val="superscript"/>
      <sz val="11"/>
      <color indexed="8"/>
      <name val="Arial"/>
      <family val="2"/>
    </font>
    <font>
      <b/>
      <i/>
      <sz val="11"/>
      <name val="Arial"/>
      <family val="2"/>
    </font>
    <font>
      <vertAlign val="superscript"/>
      <sz val="11"/>
      <name val="Arial"/>
      <family val="2"/>
    </font>
    <font>
      <i/>
      <sz val="11"/>
      <name val="Arial"/>
      <family val="2"/>
    </font>
    <font>
      <sz val="8"/>
      <name val="Courier"/>
    </font>
    <font>
      <sz val="11"/>
      <name val="Courier"/>
    </font>
    <font>
      <sz val="10"/>
      <name val="Courier"/>
    </font>
    <font>
      <b/>
      <sz val="10"/>
      <color indexed="8"/>
      <name val="Arial"/>
      <family val="2"/>
    </font>
    <font>
      <sz val="9"/>
      <color indexed="8"/>
      <name val="Arial"/>
      <family val="2"/>
    </font>
    <font>
      <sz val="8"/>
      <color indexed="8"/>
      <name val="Arial"/>
      <family val="2"/>
    </font>
    <font>
      <vertAlign val="superscript"/>
      <sz val="11"/>
      <color rgb="FF000000"/>
      <name val="Arial"/>
      <family val="2"/>
    </font>
    <font>
      <sz val="11"/>
      <color rgb="FF000000"/>
      <name val="Arial"/>
      <family val="2"/>
    </font>
    <font>
      <b/>
      <sz val="11"/>
      <color rgb="FFFF0000"/>
      <name val="Arial"/>
      <family val="2"/>
    </font>
    <font>
      <sz val="9"/>
      <color indexed="81"/>
      <name val="Tahoma"/>
      <family val="2"/>
    </font>
  </fonts>
  <fills count="12">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
      <patternFill patternType="solid">
        <fgColor theme="8" tint="0.39997558519241921"/>
        <bgColor indexed="64"/>
      </patternFill>
    </fill>
    <fill>
      <patternFill patternType="solid">
        <fgColor rgb="FFE3DE00"/>
        <bgColor indexed="64"/>
      </patternFill>
    </fill>
    <fill>
      <patternFill patternType="solid">
        <fgColor rgb="FFF2EC00"/>
        <bgColor indexed="64"/>
      </patternFill>
    </fill>
    <fill>
      <patternFill patternType="solid">
        <fgColor theme="8" tint="0.79998168889431442"/>
        <bgColor indexed="64"/>
      </patternFill>
    </fill>
    <fill>
      <patternFill patternType="solid">
        <fgColor rgb="FFFFFFF7"/>
        <bgColor indexed="64"/>
      </patternFill>
    </fill>
    <fill>
      <patternFill patternType="solid">
        <fgColor theme="0" tint="-4.9989318521683403E-2"/>
        <bgColor indexed="64"/>
      </patternFill>
    </fill>
  </fills>
  <borders count="103">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style="double">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double">
        <color indexed="64"/>
      </right>
      <top/>
      <bottom style="double">
        <color indexed="64"/>
      </bottom>
      <diagonal/>
    </border>
    <border>
      <left/>
      <right/>
      <top style="double">
        <color indexed="64"/>
      </top>
      <bottom style="double">
        <color indexed="64"/>
      </bottom>
      <diagonal/>
    </border>
  </borders>
  <cellStyleXfs count="19">
    <xf numFmtId="37" fontId="0" fillId="0" borderId="0"/>
    <xf numFmtId="43" fontId="2" fillId="0" borderId="0" applyFont="0" applyFill="0" applyBorder="0" applyAlignment="0" applyProtection="0"/>
    <xf numFmtId="44" fontId="2" fillId="0" borderId="0" applyFont="0" applyFill="0" applyBorder="0" applyAlignment="0" applyProtection="0"/>
    <xf numFmtId="168" fontId="9" fillId="0" borderId="0">
      <protection locked="0"/>
    </xf>
    <xf numFmtId="167" fontId="9" fillId="0" borderId="0">
      <protection locked="0"/>
    </xf>
    <xf numFmtId="164" fontId="10" fillId="0" borderId="0">
      <protection locked="0"/>
    </xf>
    <xf numFmtId="164" fontId="10" fillId="0" borderId="0">
      <protection locked="0"/>
    </xf>
    <xf numFmtId="166" fontId="11" fillId="0" borderId="0">
      <alignment vertical="center"/>
    </xf>
    <xf numFmtId="166" fontId="11" fillId="0" borderId="0"/>
    <xf numFmtId="9" fontId="2" fillId="0" borderId="0" applyFont="0" applyFill="0" applyBorder="0" applyAlignment="0" applyProtection="0"/>
    <xf numFmtId="164" fontId="9" fillId="0" borderId="1">
      <protection locked="0"/>
    </xf>
    <xf numFmtId="0" fontId="6" fillId="0" borderId="0"/>
    <xf numFmtId="3" fontId="5" fillId="0" borderId="0" applyFont="0" applyFill="0" applyBorder="0" applyAlignment="0" applyProtection="0"/>
    <xf numFmtId="173" fontId="5" fillId="0" borderId="0" applyFont="0" applyFill="0" applyBorder="0" applyAlignment="0" applyProtection="0"/>
    <xf numFmtId="3" fontId="2" fillId="0" borderId="0" applyFont="0" applyFill="0" applyBorder="0" applyAlignment="0" applyProtection="0"/>
    <xf numFmtId="173" fontId="2" fillId="0" borderId="0" applyFont="0" applyFill="0" applyBorder="0" applyAlignment="0" applyProtection="0"/>
    <xf numFmtId="37" fontId="11" fillId="0" borderId="0"/>
    <xf numFmtId="3" fontId="2" fillId="0" borderId="0" applyFont="0" applyFill="0" applyBorder="0" applyAlignment="0" applyProtection="0"/>
    <xf numFmtId="173" fontId="2" fillId="0" borderId="0" applyFont="0" applyFill="0" applyBorder="0" applyAlignment="0" applyProtection="0"/>
  </cellStyleXfs>
  <cellXfs count="652">
    <xf numFmtId="37" fontId="0" fillId="0" borderId="0" xfId="0"/>
    <xf numFmtId="37" fontId="7" fillId="0" borderId="0" xfId="0" applyFont="1" applyFill="1" applyBorder="1"/>
    <xf numFmtId="37" fontId="14" fillId="0" borderId="0" xfId="0" applyFont="1" applyFill="1" applyBorder="1"/>
    <xf numFmtId="166" fontId="16" fillId="0" borderId="3" xfId="8" applyFont="1" applyFill="1" applyBorder="1" applyAlignment="1" applyProtection="1">
      <alignment horizontal="left" vertical="center"/>
    </xf>
    <xf numFmtId="166" fontId="16" fillId="0" borderId="8" xfId="8" applyFont="1" applyFill="1" applyBorder="1" applyAlignment="1" applyProtection="1">
      <alignment horizontal="left" vertical="center"/>
    </xf>
    <xf numFmtId="166" fontId="16" fillId="0" borderId="9" xfId="8" applyFont="1" applyFill="1" applyBorder="1" applyAlignment="1" applyProtection="1">
      <alignment horizontal="left" vertical="center"/>
    </xf>
    <xf numFmtId="37" fontId="7" fillId="0" borderId="16" xfId="0" applyFont="1" applyFill="1" applyBorder="1" applyAlignment="1" applyProtection="1">
      <alignment vertical="center"/>
      <protection locked="0"/>
    </xf>
    <xf numFmtId="37" fontId="7" fillId="0" borderId="0" xfId="0" applyFont="1" applyFill="1"/>
    <xf numFmtId="37" fontId="6" fillId="0" borderId="0" xfId="0" applyFont="1" applyFill="1"/>
    <xf numFmtId="37" fontId="13" fillId="0" borderId="16" xfId="0" applyFont="1" applyFill="1" applyBorder="1" applyAlignment="1">
      <alignment vertical="center"/>
    </xf>
    <xf numFmtId="37" fontId="7" fillId="0" borderId="16" xfId="0" applyFont="1" applyFill="1" applyBorder="1" applyAlignment="1">
      <alignment vertical="center"/>
    </xf>
    <xf numFmtId="37" fontId="7" fillId="0" borderId="7" xfId="0" applyFont="1" applyFill="1" applyBorder="1" applyAlignment="1">
      <alignment vertical="center"/>
    </xf>
    <xf numFmtId="37" fontId="7" fillId="0" borderId="5" xfId="0" applyFont="1" applyFill="1" applyBorder="1"/>
    <xf numFmtId="37" fontId="7" fillId="0" borderId="43" xfId="0" applyFont="1" applyFill="1" applyBorder="1"/>
    <xf numFmtId="37" fontId="7" fillId="0" borderId="12" xfId="0" applyFont="1" applyFill="1" applyBorder="1"/>
    <xf numFmtId="37" fontId="7" fillId="0" borderId="0" xfId="0" applyFont="1" applyFill="1" applyBorder="1" applyAlignment="1">
      <alignment horizontal="right"/>
    </xf>
    <xf numFmtId="37" fontId="7" fillId="0" borderId="45" xfId="0" applyFont="1" applyFill="1" applyBorder="1"/>
    <xf numFmtId="37" fontId="7" fillId="0" borderId="0" xfId="0" applyFont="1" applyFill="1" applyAlignment="1"/>
    <xf numFmtId="37" fontId="7" fillId="0" borderId="0" xfId="0" applyFont="1" applyFill="1" applyAlignment="1">
      <alignment horizontal="centerContinuous"/>
    </xf>
    <xf numFmtId="37" fontId="8" fillId="0" borderId="0" xfId="0" applyFont="1" applyFill="1" applyBorder="1"/>
    <xf numFmtId="3" fontId="16" fillId="0" borderId="0" xfId="8" applyNumberFormat="1" applyFont="1" applyFill="1" applyBorder="1" applyAlignment="1" applyProtection="1">
      <alignment horizontal="right" vertical="center"/>
      <protection locked="0"/>
    </xf>
    <xf numFmtId="37" fontId="7" fillId="0" borderId="0" xfId="0" applyFont="1" applyFill="1" applyAlignment="1">
      <alignment horizontal="right"/>
    </xf>
    <xf numFmtId="37" fontId="7" fillId="0" borderId="16" xfId="0" applyFont="1" applyFill="1" applyBorder="1"/>
    <xf numFmtId="37" fontId="7" fillId="0" borderId="4" xfId="0" applyFont="1" applyFill="1" applyBorder="1"/>
    <xf numFmtId="37" fontId="7" fillId="0" borderId="47" xfId="0" applyFont="1" applyFill="1" applyBorder="1"/>
    <xf numFmtId="37" fontId="7" fillId="0" borderId="6" xfId="0" applyFont="1" applyFill="1" applyBorder="1"/>
    <xf numFmtId="0" fontId="6" fillId="0" borderId="0" xfId="11" applyNumberFormat="1" applyProtection="1">
      <protection locked="0"/>
    </xf>
    <xf numFmtId="37" fontId="13" fillId="0" borderId="5" xfId="0" applyFont="1" applyFill="1" applyBorder="1"/>
    <xf numFmtId="37" fontId="13" fillId="0" borderId="44" xfId="0" applyFont="1" applyFill="1" applyBorder="1"/>
    <xf numFmtId="37" fontId="7" fillId="0" borderId="5" xfId="0" applyFont="1" applyFill="1" applyBorder="1" applyAlignment="1">
      <alignment horizontal="centerContinuous"/>
    </xf>
    <xf numFmtId="14" fontId="7" fillId="0" borderId="5" xfId="0" applyNumberFormat="1" applyFont="1" applyFill="1" applyBorder="1" applyProtection="1">
      <protection locked="0"/>
    </xf>
    <xf numFmtId="14" fontId="7" fillId="0" borderId="0" xfId="0" applyNumberFormat="1" applyFont="1" applyFill="1" applyBorder="1" applyProtection="1">
      <protection locked="0"/>
    </xf>
    <xf numFmtId="172" fontId="16" fillId="3" borderId="16" xfId="1" applyNumberFormat="1" applyFont="1" applyFill="1" applyBorder="1" applyAlignment="1" applyProtection="1">
      <alignment horizontal="right" vertical="center"/>
    </xf>
    <xf numFmtId="172" fontId="16" fillId="3" borderId="6" xfId="1" applyNumberFormat="1" applyFont="1" applyFill="1" applyBorder="1" applyAlignment="1" applyProtection="1">
      <alignment horizontal="right" vertical="center"/>
    </xf>
    <xf numFmtId="172" fontId="16" fillId="3" borderId="73" xfId="1" applyNumberFormat="1" applyFont="1" applyFill="1" applyBorder="1" applyAlignment="1" applyProtection="1">
      <alignment horizontal="right" vertical="center"/>
    </xf>
    <xf numFmtId="172" fontId="7" fillId="3" borderId="16" xfId="1" applyNumberFormat="1" applyFont="1" applyFill="1" applyBorder="1" applyAlignment="1" applyProtection="1">
      <alignment horizontal="right"/>
    </xf>
    <xf numFmtId="166" fontId="7" fillId="0" borderId="35" xfId="8" applyFont="1" applyFill="1" applyBorder="1" applyAlignment="1" applyProtection="1">
      <alignment horizontal="center" vertical="center"/>
    </xf>
    <xf numFmtId="166" fontId="7" fillId="0" borderId="34" xfId="8" applyFont="1" applyFill="1" applyBorder="1" applyAlignment="1" applyProtection="1">
      <alignment horizontal="center" vertical="center"/>
    </xf>
    <xf numFmtId="166" fontId="7" fillId="0" borderId="23" xfId="8" applyFont="1" applyFill="1" applyBorder="1" applyAlignment="1" applyProtection="1">
      <alignment horizontal="center" vertical="center"/>
    </xf>
    <xf numFmtId="172" fontId="16" fillId="3" borderId="6" xfId="1" applyNumberFormat="1" applyFont="1" applyFill="1" applyBorder="1" applyAlignment="1" applyProtection="1">
      <alignment horizontal="center" vertical="center"/>
    </xf>
    <xf numFmtId="166" fontId="11" fillId="0" borderId="0" xfId="8" applyFill="1" applyProtection="1"/>
    <xf numFmtId="166" fontId="7" fillId="0" borderId="8" xfId="8" applyFont="1" applyFill="1" applyBorder="1" applyAlignment="1" applyProtection="1">
      <alignment horizontal="left" vertical="center"/>
    </xf>
    <xf numFmtId="166" fontId="7" fillId="0" borderId="3" xfId="8" applyFont="1" applyFill="1" applyBorder="1" applyAlignment="1" applyProtection="1">
      <alignment horizontal="left" vertical="center"/>
    </xf>
    <xf numFmtId="172" fontId="16" fillId="3" borderId="4" xfId="1" applyNumberFormat="1" applyFont="1" applyFill="1" applyBorder="1" applyAlignment="1" applyProtection="1">
      <alignment horizontal="right" vertical="center"/>
    </xf>
    <xf numFmtId="166" fontId="11" fillId="0" borderId="23" xfId="8" applyFill="1" applyBorder="1" applyProtection="1"/>
    <xf numFmtId="172" fontId="16" fillId="4" borderId="16" xfId="1" applyNumberFormat="1" applyFont="1" applyFill="1" applyBorder="1" applyAlignment="1" applyProtection="1">
      <alignment horizontal="right" vertical="center"/>
    </xf>
    <xf numFmtId="166" fontId="16" fillId="0" borderId="16" xfId="8" applyFont="1" applyFill="1" applyBorder="1" applyAlignment="1" applyProtection="1">
      <alignment horizontal="left" vertical="center"/>
    </xf>
    <xf numFmtId="166" fontId="7" fillId="0" borderId="16" xfId="8" applyFont="1" applyFill="1" applyBorder="1" applyAlignment="1" applyProtection="1">
      <alignment horizontal="center" vertical="center"/>
    </xf>
    <xf numFmtId="166" fontId="16" fillId="0" borderId="79" xfId="8" applyFont="1" applyFill="1" applyBorder="1" applyAlignment="1" applyProtection="1">
      <alignment horizontal="left" vertical="center"/>
    </xf>
    <xf numFmtId="166" fontId="7" fillId="0" borderId="78" xfId="8" applyFont="1" applyFill="1" applyBorder="1" applyAlignment="1" applyProtection="1">
      <alignment horizontal="center" vertical="center"/>
    </xf>
    <xf numFmtId="4" fontId="19" fillId="0" borderId="0" xfId="11" applyNumberFormat="1" applyFont="1" applyAlignment="1" applyProtection="1">
      <alignment horizontal="center"/>
    </xf>
    <xf numFmtId="4" fontId="6" fillId="0" borderId="0" xfId="11" applyNumberFormat="1" applyProtection="1"/>
    <xf numFmtId="4" fontId="19" fillId="0" borderId="0" xfId="11" applyNumberFormat="1" applyFont="1" applyProtection="1"/>
    <xf numFmtId="4" fontId="6" fillId="0" borderId="0" xfId="11" applyNumberFormat="1" applyFont="1" applyProtection="1"/>
    <xf numFmtId="3" fontId="22" fillId="0" borderId="0" xfId="11" applyNumberFormat="1" applyFont="1" applyProtection="1"/>
    <xf numFmtId="3" fontId="6" fillId="0" borderId="0" xfId="11" applyNumberFormat="1" applyProtection="1"/>
    <xf numFmtId="3" fontId="19" fillId="0" borderId="0" xfId="11" applyNumberFormat="1" applyFont="1" applyProtection="1"/>
    <xf numFmtId="3" fontId="6" fillId="0" borderId="0" xfId="11" applyNumberFormat="1" applyFont="1" applyProtection="1"/>
    <xf numFmtId="4" fontId="22" fillId="0" borderId="0" xfId="11" applyNumberFormat="1" applyFont="1" applyProtection="1"/>
    <xf numFmtId="37" fontId="7" fillId="0" borderId="0" xfId="0" applyFont="1" applyFill="1" applyAlignment="1" applyProtection="1">
      <alignment vertical="center"/>
    </xf>
    <xf numFmtId="37" fontId="13" fillId="0" borderId="16" xfId="0" applyFont="1" applyFill="1" applyBorder="1" applyAlignment="1" applyProtection="1">
      <alignment vertical="center"/>
    </xf>
    <xf numFmtId="37" fontId="7" fillId="0" borderId="16" xfId="0" applyFont="1" applyFill="1" applyBorder="1" applyAlignment="1" applyProtection="1">
      <alignment vertical="center"/>
    </xf>
    <xf numFmtId="37" fontId="13" fillId="0" borderId="34" xfId="0" applyFont="1" applyFill="1" applyBorder="1" applyAlignment="1" applyProtection="1">
      <alignment vertical="center"/>
    </xf>
    <xf numFmtId="37" fontId="13" fillId="0" borderId="6" xfId="0" applyFont="1" applyFill="1" applyBorder="1" applyAlignment="1" applyProtection="1">
      <alignment vertical="center"/>
    </xf>
    <xf numFmtId="37" fontId="7" fillId="0" borderId="7" xfId="0" applyFont="1" applyFill="1" applyBorder="1" applyAlignment="1" applyProtection="1">
      <alignment vertical="center"/>
    </xf>
    <xf numFmtId="166" fontId="15" fillId="0" borderId="0" xfId="8" applyFont="1" applyFill="1" applyAlignment="1" applyProtection="1">
      <alignment horizontal="centerContinuous" vertical="center"/>
      <protection locked="0"/>
    </xf>
    <xf numFmtId="166" fontId="7" fillId="0" borderId="0" xfId="8" applyFont="1" applyFill="1" applyAlignment="1" applyProtection="1">
      <alignment horizontal="centerContinuous" vertical="center"/>
      <protection locked="0"/>
    </xf>
    <xf numFmtId="166" fontId="6" fillId="0" borderId="0" xfId="8" applyFont="1" applyFill="1" applyAlignment="1" applyProtection="1">
      <alignment horizontal="center" vertical="center"/>
      <protection locked="0"/>
    </xf>
    <xf numFmtId="166" fontId="11" fillId="0" borderId="0" xfId="8" applyFill="1" applyAlignment="1" applyProtection="1">
      <alignment horizontal="center" vertical="center"/>
      <protection locked="0"/>
    </xf>
    <xf numFmtId="166" fontId="11" fillId="0" borderId="0" xfId="8" applyFill="1" applyProtection="1">
      <protection locked="0"/>
    </xf>
    <xf numFmtId="37" fontId="0" fillId="0" borderId="0" xfId="0" applyFill="1" applyProtection="1">
      <protection locked="0"/>
    </xf>
    <xf numFmtId="166" fontId="7" fillId="0" borderId="0" xfId="8" applyFont="1" applyFill="1" applyAlignment="1" applyProtection="1">
      <alignment horizontal="right"/>
      <protection locked="0"/>
    </xf>
    <xf numFmtId="166" fontId="7" fillId="0" borderId="0" xfId="8" applyFont="1" applyFill="1" applyAlignment="1" applyProtection="1">
      <alignment horizontal="right" vertical="center"/>
      <protection locked="0"/>
    </xf>
    <xf numFmtId="166" fontId="7" fillId="0" borderId="0" xfId="8" applyFont="1" applyFill="1" applyAlignment="1" applyProtection="1">
      <alignment horizontal="center" vertical="center"/>
      <protection locked="0"/>
    </xf>
    <xf numFmtId="166" fontId="16" fillId="0" borderId="0" xfId="8" applyFont="1" applyFill="1" applyAlignment="1" applyProtection="1">
      <alignment horizontal="right" vertical="center"/>
      <protection locked="0"/>
    </xf>
    <xf numFmtId="166" fontId="7" fillId="0" borderId="0" xfId="8" applyFont="1" applyFill="1" applyBorder="1" applyAlignment="1" applyProtection="1">
      <alignment horizontal="center"/>
      <protection locked="0"/>
    </xf>
    <xf numFmtId="166" fontId="7" fillId="0" borderId="0" xfId="8" applyFont="1" applyFill="1" applyBorder="1" applyAlignment="1" applyProtection="1">
      <alignment horizontal="center" vertical="center"/>
      <protection locked="0"/>
    </xf>
    <xf numFmtId="166" fontId="1" fillId="0" borderId="0" xfId="8" applyFont="1" applyFill="1" applyProtection="1">
      <protection locked="0"/>
    </xf>
    <xf numFmtId="166" fontId="15" fillId="0" borderId="0" xfId="8" applyFont="1" applyFill="1" applyAlignment="1" applyProtection="1">
      <alignment horizontal="center" vertical="center"/>
      <protection locked="0"/>
    </xf>
    <xf numFmtId="166" fontId="2" fillId="0" borderId="8" xfId="8" applyFont="1" applyFill="1" applyBorder="1" applyAlignment="1" applyProtection="1">
      <alignment horizontal="centerContinuous" vertical="center"/>
      <protection locked="0"/>
    </xf>
    <xf numFmtId="166" fontId="5" fillId="0" borderId="34" xfId="8" applyFont="1" applyFill="1" applyBorder="1" applyAlignment="1" applyProtection="1">
      <alignment horizontal="centerContinuous" vertical="center"/>
      <protection locked="0"/>
    </xf>
    <xf numFmtId="166" fontId="5" fillId="0" borderId="8" xfId="8" applyFont="1" applyFill="1" applyBorder="1" applyAlignment="1" applyProtection="1">
      <alignment horizontal="centerContinuous" vertical="center"/>
      <protection locked="0"/>
    </xf>
    <xf numFmtId="166" fontId="3" fillId="0" borderId="4" xfId="8" applyFont="1" applyFill="1" applyBorder="1" applyAlignment="1" applyProtection="1">
      <alignment horizontal="center" vertical="center"/>
      <protection locked="0"/>
    </xf>
    <xf numFmtId="166" fontId="17" fillId="0" borderId="0" xfId="8" applyFont="1" applyFill="1" applyBorder="1" applyProtection="1">
      <protection locked="0"/>
    </xf>
    <xf numFmtId="166" fontId="3" fillId="0" borderId="47" xfId="8" applyFont="1" applyFill="1" applyBorder="1" applyAlignment="1" applyProtection="1">
      <alignment horizontal="center" vertical="center"/>
      <protection locked="0"/>
    </xf>
    <xf numFmtId="166" fontId="7" fillId="0" borderId="35" xfId="8" applyFont="1" applyFill="1" applyBorder="1" applyAlignment="1" applyProtection="1">
      <alignment horizontal="center" vertical="center"/>
      <protection locked="0"/>
    </xf>
    <xf numFmtId="166" fontId="26" fillId="0" borderId="0" xfId="8" applyFont="1" applyFill="1" applyBorder="1" applyAlignment="1" applyProtection="1">
      <alignment horizontal="left" vertical="center"/>
      <protection locked="0"/>
    </xf>
    <xf numFmtId="166" fontId="16" fillId="0" borderId="0" xfId="8" applyFont="1" applyFill="1" applyBorder="1" applyAlignment="1" applyProtection="1">
      <alignment horizontal="center" vertical="center"/>
      <protection locked="0"/>
    </xf>
    <xf numFmtId="165" fontId="16" fillId="0" borderId="0" xfId="8" applyNumberFormat="1" applyFont="1" applyFill="1" applyBorder="1" applyAlignment="1" applyProtection="1">
      <alignment horizontal="center" vertical="center"/>
      <protection locked="0"/>
    </xf>
    <xf numFmtId="166" fontId="7" fillId="0" borderId="34" xfId="8" applyFont="1" applyFill="1" applyBorder="1" applyAlignment="1" applyProtection="1">
      <alignment horizontal="center" vertical="center"/>
      <protection locked="0"/>
    </xf>
    <xf numFmtId="166" fontId="25" fillId="0" borderId="0" xfId="8" applyFont="1" applyFill="1" applyBorder="1" applyAlignment="1" applyProtection="1">
      <alignment horizontal="left" vertical="center"/>
      <protection locked="0"/>
    </xf>
    <xf numFmtId="166" fontId="7" fillId="0" borderId="23" xfId="8" applyFont="1" applyFill="1" applyBorder="1" applyAlignment="1" applyProtection="1">
      <alignment horizontal="center" vertical="center"/>
      <protection locked="0"/>
    </xf>
    <xf numFmtId="166" fontId="16" fillId="0" borderId="55" xfId="8" applyFont="1" applyFill="1" applyBorder="1" applyAlignment="1" applyProtection="1">
      <alignment horizontal="left" vertical="center"/>
      <protection locked="0"/>
    </xf>
    <xf numFmtId="166" fontId="16" fillId="0" borderId="56" xfId="8" applyFont="1" applyFill="1" applyBorder="1" applyAlignment="1" applyProtection="1">
      <alignment horizontal="center" vertical="center"/>
      <protection locked="0"/>
    </xf>
    <xf numFmtId="166" fontId="16" fillId="0" borderId="57" xfId="8" applyFont="1" applyFill="1" applyBorder="1" applyAlignment="1" applyProtection="1">
      <alignment horizontal="center" vertical="center"/>
      <protection locked="0"/>
    </xf>
    <xf numFmtId="165" fontId="16" fillId="0" borderId="57" xfId="8" applyNumberFormat="1" applyFont="1" applyFill="1" applyBorder="1" applyAlignment="1" applyProtection="1">
      <alignment horizontal="center" vertical="center"/>
      <protection locked="0"/>
    </xf>
    <xf numFmtId="166" fontId="16" fillId="0" borderId="12" xfId="8" applyFont="1" applyFill="1" applyBorder="1" applyAlignment="1" applyProtection="1">
      <alignment horizontal="left" vertical="center"/>
      <protection locked="0"/>
    </xf>
    <xf numFmtId="166" fontId="16" fillId="0" borderId="12" xfId="8" applyFont="1" applyFill="1" applyBorder="1" applyAlignment="1" applyProtection="1">
      <alignment horizontal="center" vertical="center"/>
      <protection locked="0"/>
    </xf>
    <xf numFmtId="165" fontId="16" fillId="0" borderId="12" xfId="8" applyNumberFormat="1" applyFont="1" applyFill="1" applyBorder="1" applyAlignment="1" applyProtection="1">
      <alignment horizontal="center" vertical="center"/>
      <protection locked="0"/>
    </xf>
    <xf numFmtId="166" fontId="16" fillId="0" borderId="0" xfId="8" applyFont="1" applyFill="1" applyBorder="1" applyAlignment="1" applyProtection="1">
      <alignment horizontal="left" vertical="center"/>
      <protection locked="0"/>
    </xf>
    <xf numFmtId="166" fontId="6" fillId="0" borderId="0" xfId="8" applyFont="1" applyFill="1" applyProtection="1">
      <protection locked="0"/>
    </xf>
    <xf numFmtId="166" fontId="2" fillId="0" borderId="0" xfId="8" applyFont="1" applyFill="1" applyAlignment="1" applyProtection="1">
      <alignment horizontal="center" vertical="center"/>
      <protection locked="0"/>
    </xf>
    <xf numFmtId="166" fontId="8" fillId="0" borderId="0" xfId="8" applyFont="1" applyFill="1" applyAlignment="1" applyProtection="1">
      <alignment horizontal="center" vertical="center"/>
      <protection locked="0"/>
    </xf>
    <xf numFmtId="37" fontId="0" fillId="0" borderId="0" xfId="0" applyProtection="1">
      <protection locked="0"/>
    </xf>
    <xf numFmtId="170" fontId="7" fillId="0" borderId="0" xfId="8" applyNumberFormat="1" applyFont="1" applyFill="1" applyBorder="1" applyAlignment="1" applyProtection="1">
      <alignment horizontal="right"/>
      <protection locked="0"/>
    </xf>
    <xf numFmtId="170" fontId="13" fillId="0" borderId="0" xfId="8" quotePrefix="1" applyNumberFormat="1" applyFont="1" applyFill="1" applyBorder="1" applyAlignment="1" applyProtection="1">
      <alignment horizontal="right"/>
      <protection locked="0"/>
    </xf>
    <xf numFmtId="166" fontId="5" fillId="0" borderId="0" xfId="8" applyFont="1" applyFill="1" applyAlignment="1" applyProtection="1">
      <alignment horizontal="left" vertical="center"/>
      <protection locked="0"/>
    </xf>
    <xf numFmtId="166" fontId="23" fillId="0" borderId="0" xfId="8" applyFont="1" applyFill="1" applyAlignment="1" applyProtection="1">
      <alignment horizontal="right" vertical="center"/>
      <protection locked="0"/>
    </xf>
    <xf numFmtId="37" fontId="23" fillId="0" borderId="0" xfId="8" applyNumberFormat="1" applyFont="1" applyFill="1" applyAlignment="1" applyProtection="1">
      <alignment horizontal="left" vertical="center"/>
      <protection locked="0"/>
    </xf>
    <xf numFmtId="166" fontId="23" fillId="0" borderId="0" xfId="8" applyFont="1" applyFill="1" applyAlignment="1" applyProtection="1">
      <alignment horizontal="left" vertical="center"/>
      <protection locked="0"/>
    </xf>
    <xf numFmtId="166" fontId="21" fillId="0" borderId="0" xfId="8" applyFont="1" applyFill="1" applyAlignment="1" applyProtection="1">
      <alignment horizontal="center" vertical="center"/>
      <protection locked="0"/>
    </xf>
    <xf numFmtId="166" fontId="6" fillId="0" borderId="0" xfId="8" applyFont="1" applyFill="1" applyAlignment="1" applyProtection="1">
      <alignment horizontal="left" vertical="center"/>
      <protection locked="0"/>
    </xf>
    <xf numFmtId="4" fontId="6" fillId="0" borderId="0" xfId="11" applyNumberFormat="1" applyProtection="1">
      <protection locked="0"/>
    </xf>
    <xf numFmtId="4" fontId="6" fillId="0" borderId="32" xfId="11" applyNumberFormat="1" applyBorder="1" applyProtection="1">
      <protection locked="0"/>
    </xf>
    <xf numFmtId="4" fontId="22" fillId="0" borderId="0" xfId="11" applyNumberFormat="1" applyFont="1" applyProtection="1">
      <protection locked="0"/>
    </xf>
    <xf numFmtId="4" fontId="22" fillId="0" borderId="0" xfId="11" applyNumberFormat="1" applyFont="1" applyFill="1" applyProtection="1">
      <protection locked="0"/>
    </xf>
    <xf numFmtId="4" fontId="6" fillId="0" borderId="0" xfId="11" applyNumberFormat="1" applyFont="1" applyProtection="1">
      <protection locked="0"/>
    </xf>
    <xf numFmtId="4" fontId="6" fillId="0" borderId="0" xfId="11" applyNumberFormat="1" applyAlignment="1" applyProtection="1">
      <alignment horizontal="right"/>
      <protection locked="0"/>
    </xf>
    <xf numFmtId="3" fontId="6" fillId="0" borderId="0" xfId="11" applyNumberFormat="1" applyProtection="1">
      <protection locked="0"/>
    </xf>
    <xf numFmtId="3" fontId="6" fillId="0" borderId="0" xfId="11" applyNumberFormat="1" applyFill="1" applyProtection="1">
      <protection locked="0"/>
    </xf>
    <xf numFmtId="4" fontId="6" fillId="0" borderId="17" xfId="11" applyNumberFormat="1" applyBorder="1" applyProtection="1">
      <protection locked="0"/>
    </xf>
    <xf numFmtId="166" fontId="21" fillId="0" borderId="0" xfId="8" applyFont="1" applyFill="1" applyProtection="1">
      <protection locked="0"/>
    </xf>
    <xf numFmtId="3" fontId="12" fillId="0" borderId="0" xfId="11" applyNumberFormat="1" applyFont="1" applyProtection="1"/>
    <xf numFmtId="1" fontId="22" fillId="0" borderId="0" xfId="2" applyNumberFormat="1" applyFont="1" applyProtection="1"/>
    <xf numFmtId="172" fontId="7" fillId="6" borderId="4" xfId="1" applyNumberFormat="1" applyFont="1" applyFill="1" applyBorder="1" applyAlignment="1" applyProtection="1">
      <alignment horizontal="right"/>
    </xf>
    <xf numFmtId="172" fontId="16" fillId="6" borderId="4" xfId="1" applyNumberFormat="1" applyFont="1" applyFill="1" applyBorder="1" applyAlignment="1" applyProtection="1">
      <alignment horizontal="right" vertical="center"/>
    </xf>
    <xf numFmtId="172" fontId="7" fillId="6" borderId="16" xfId="1" applyNumberFormat="1" applyFont="1" applyFill="1" applyBorder="1" applyAlignment="1" applyProtection="1">
      <alignment horizontal="right"/>
    </xf>
    <xf numFmtId="172" fontId="16" fillId="6" borderId="16" xfId="1" applyNumberFormat="1" applyFont="1" applyFill="1" applyBorder="1" applyAlignment="1" applyProtection="1">
      <alignment horizontal="right" vertical="center"/>
    </xf>
    <xf numFmtId="166" fontId="16" fillId="6" borderId="44" xfId="8" applyFont="1" applyFill="1" applyBorder="1" applyAlignment="1" applyProtection="1">
      <alignment horizontal="left" vertical="center"/>
      <protection locked="0"/>
    </xf>
    <xf numFmtId="166" fontId="16" fillId="6" borderId="45" xfId="8" applyFont="1" applyFill="1" applyBorder="1" applyAlignment="1" applyProtection="1">
      <alignment horizontal="center" vertical="center"/>
      <protection locked="0"/>
    </xf>
    <xf numFmtId="166" fontId="16" fillId="6" borderId="90" xfId="8" applyFont="1" applyFill="1" applyBorder="1" applyAlignment="1" applyProtection="1">
      <alignment horizontal="center" vertical="center"/>
      <protection locked="0"/>
    </xf>
    <xf numFmtId="172" fontId="16" fillId="6" borderId="61" xfId="1" applyNumberFormat="1" applyFont="1" applyFill="1" applyBorder="1" applyAlignment="1" applyProtection="1">
      <alignment horizontal="center" vertical="center"/>
    </xf>
    <xf numFmtId="166" fontId="15" fillId="0" borderId="0" xfId="7" applyFont="1" applyFill="1" applyAlignment="1" applyProtection="1">
      <alignment horizontal="centerContinuous" vertical="center"/>
    </xf>
    <xf numFmtId="172" fontId="7" fillId="6" borderId="73" xfId="1" applyNumberFormat="1" applyFont="1" applyFill="1" applyBorder="1" applyAlignment="1" applyProtection="1">
      <alignment horizontal="right"/>
    </xf>
    <xf numFmtId="166" fontId="16" fillId="7" borderId="16" xfId="8" applyFont="1" applyFill="1" applyBorder="1" applyAlignment="1" applyProtection="1">
      <alignment horizontal="left" vertical="center"/>
    </xf>
    <xf numFmtId="166" fontId="7" fillId="7" borderId="16" xfId="8" applyFont="1" applyFill="1" applyBorder="1" applyAlignment="1" applyProtection="1">
      <alignment horizontal="center" vertical="center"/>
    </xf>
    <xf numFmtId="172" fontId="7" fillId="5" borderId="6" xfId="1" applyNumberFormat="1" applyFont="1" applyFill="1" applyBorder="1" applyAlignment="1" applyProtection="1">
      <alignment horizontal="right"/>
      <protection locked="0"/>
    </xf>
    <xf numFmtId="172" fontId="16" fillId="5" borderId="6" xfId="1" applyNumberFormat="1" applyFont="1" applyFill="1" applyBorder="1" applyAlignment="1" applyProtection="1">
      <alignment vertical="center"/>
      <protection locked="0"/>
    </xf>
    <xf numFmtId="172" fontId="7" fillId="5" borderId="16" xfId="1" applyNumberFormat="1" applyFont="1" applyFill="1" applyBorder="1" applyAlignment="1" applyProtection="1">
      <alignment horizontal="right"/>
      <protection locked="0"/>
    </xf>
    <xf numFmtId="172" fontId="16" fillId="5" borderId="16" xfId="1" applyNumberFormat="1" applyFont="1" applyFill="1" applyBorder="1" applyAlignment="1" applyProtection="1">
      <alignment vertical="center"/>
      <protection locked="0"/>
    </xf>
    <xf numFmtId="172" fontId="16" fillId="5" borderId="16" xfId="1" applyNumberFormat="1" applyFont="1" applyFill="1" applyBorder="1" applyAlignment="1" applyProtection="1">
      <alignment horizontal="right" vertical="center"/>
      <protection locked="0"/>
    </xf>
    <xf numFmtId="172" fontId="7" fillId="6" borderId="6" xfId="1" applyNumberFormat="1" applyFont="1" applyFill="1" applyBorder="1" applyAlignment="1" applyProtection="1">
      <alignment horizontal="right"/>
      <protection locked="0"/>
    </xf>
    <xf numFmtId="172" fontId="16" fillId="6" borderId="6" xfId="1" applyNumberFormat="1" applyFont="1" applyFill="1" applyBorder="1" applyAlignment="1" applyProtection="1">
      <alignment horizontal="right" vertical="center"/>
      <protection locked="0"/>
    </xf>
    <xf numFmtId="172" fontId="7" fillId="6" borderId="16" xfId="1" applyNumberFormat="1" applyFont="1" applyFill="1" applyBorder="1" applyAlignment="1" applyProtection="1">
      <alignment horizontal="right"/>
      <protection locked="0"/>
    </xf>
    <xf numFmtId="172" fontId="16" fillId="6" borderId="16" xfId="1" applyNumberFormat="1" applyFont="1" applyFill="1" applyBorder="1" applyAlignment="1" applyProtection="1">
      <alignment horizontal="right" vertical="center"/>
      <protection locked="0"/>
    </xf>
    <xf numFmtId="172" fontId="7" fillId="6" borderId="4" xfId="1" applyNumberFormat="1" applyFont="1" applyFill="1" applyBorder="1" applyAlignment="1" applyProtection="1">
      <alignment horizontal="right"/>
      <protection locked="0"/>
    </xf>
    <xf numFmtId="172" fontId="16" fillId="5" borderId="6" xfId="1" applyNumberFormat="1" applyFont="1" applyFill="1" applyBorder="1" applyAlignment="1" applyProtection="1">
      <alignment horizontal="right" vertical="center"/>
      <protection locked="0"/>
    </xf>
    <xf numFmtId="172" fontId="7" fillId="5" borderId="4" xfId="1" applyNumberFormat="1" applyFont="1" applyFill="1" applyBorder="1" applyAlignment="1" applyProtection="1">
      <alignment horizontal="right"/>
      <protection locked="0"/>
    </xf>
    <xf numFmtId="172" fontId="16" fillId="5" borderId="4" xfId="1" applyNumberFormat="1" applyFont="1" applyFill="1" applyBorder="1" applyAlignment="1" applyProtection="1">
      <alignment horizontal="right" vertical="center"/>
      <protection locked="0"/>
    </xf>
    <xf numFmtId="172" fontId="7" fillId="6" borderId="37" xfId="1" applyNumberFormat="1" applyFont="1" applyFill="1" applyBorder="1" applyAlignment="1" applyProtection="1">
      <alignment horizontal="right"/>
    </xf>
    <xf numFmtId="0" fontId="16" fillId="5" borderId="43" xfId="8" applyNumberFormat="1" applyFont="1" applyFill="1" applyBorder="1" applyAlignment="1" applyProtection="1">
      <alignment horizontal="left" vertical="center"/>
      <protection locked="0"/>
    </xf>
    <xf numFmtId="0" fontId="16" fillId="5" borderId="12" xfId="8" applyNumberFormat="1" applyFont="1" applyFill="1" applyBorder="1" applyAlignment="1" applyProtection="1">
      <alignment horizontal="center" vertical="center"/>
      <protection locked="0"/>
    </xf>
    <xf numFmtId="0" fontId="16" fillId="5" borderId="89" xfId="8" applyNumberFormat="1" applyFont="1" applyFill="1" applyBorder="1" applyAlignment="1" applyProtection="1">
      <alignment horizontal="center" vertical="center"/>
      <protection locked="0"/>
    </xf>
    <xf numFmtId="172" fontId="16" fillId="5" borderId="86" xfId="1" applyNumberFormat="1" applyFont="1" applyFill="1" applyBorder="1" applyAlignment="1" applyProtection="1">
      <alignment horizontal="center" vertical="center"/>
      <protection locked="0"/>
    </xf>
    <xf numFmtId="0" fontId="16" fillId="5" borderId="35" xfId="8" applyNumberFormat="1" applyFont="1" applyFill="1" applyBorder="1" applyAlignment="1" applyProtection="1">
      <alignment horizontal="center" vertical="center"/>
      <protection locked="0"/>
    </xf>
    <xf numFmtId="0" fontId="16" fillId="5" borderId="87" xfId="8" applyNumberFormat="1" applyFont="1" applyFill="1" applyBorder="1" applyAlignment="1" applyProtection="1">
      <alignment horizontal="left" vertical="center"/>
      <protection locked="0"/>
    </xf>
    <xf numFmtId="0" fontId="16" fillId="5" borderId="33" xfId="8" applyNumberFormat="1" applyFont="1" applyFill="1" applyBorder="1" applyAlignment="1" applyProtection="1">
      <alignment horizontal="center" vertical="center"/>
      <protection locked="0"/>
    </xf>
    <xf numFmtId="0" fontId="16" fillId="5" borderId="34" xfId="8" applyNumberFormat="1" applyFont="1" applyFill="1" applyBorder="1" applyAlignment="1" applyProtection="1">
      <alignment horizontal="center" vertical="center"/>
      <protection locked="0"/>
    </xf>
    <xf numFmtId="172" fontId="16" fillId="5" borderId="88" xfId="1" applyNumberFormat="1" applyFont="1" applyFill="1" applyBorder="1" applyAlignment="1" applyProtection="1">
      <alignment horizontal="center" vertical="center"/>
      <protection locked="0"/>
    </xf>
    <xf numFmtId="0" fontId="16" fillId="5" borderId="80" xfId="8" applyNumberFormat="1" applyFont="1" applyFill="1" applyBorder="1" applyAlignment="1" applyProtection="1">
      <alignment horizontal="left" vertical="center"/>
      <protection locked="0"/>
    </xf>
    <xf numFmtId="0" fontId="16" fillId="5" borderId="85" xfId="8" applyNumberFormat="1" applyFont="1" applyFill="1" applyBorder="1" applyAlignment="1" applyProtection="1">
      <alignment horizontal="center" vertical="center"/>
      <protection locked="0"/>
    </xf>
    <xf numFmtId="0" fontId="16" fillId="5" borderId="78" xfId="8" applyNumberFormat="1" applyFont="1" applyFill="1" applyBorder="1" applyAlignment="1" applyProtection="1">
      <alignment horizontal="center" vertical="center"/>
      <protection locked="0"/>
    </xf>
    <xf numFmtId="172" fontId="16" fillId="5" borderId="91" xfId="1" applyNumberFormat="1" applyFont="1" applyFill="1" applyBorder="1" applyAlignment="1" applyProtection="1">
      <alignment horizontal="center" vertical="center"/>
      <protection locked="0"/>
    </xf>
    <xf numFmtId="166" fontId="7" fillId="5" borderId="15" xfId="8" applyFont="1" applyFill="1" applyBorder="1" applyAlignment="1" applyProtection="1">
      <alignment horizontal="center" vertical="center"/>
      <protection locked="0"/>
    </xf>
    <xf numFmtId="14" fontId="7" fillId="5" borderId="15" xfId="8" applyNumberFormat="1" applyFont="1" applyFill="1" applyBorder="1" applyAlignment="1" applyProtection="1">
      <alignment horizontal="left" vertical="center"/>
      <protection locked="0"/>
    </xf>
    <xf numFmtId="166" fontId="16" fillId="8" borderId="8" xfId="8" applyFont="1" applyFill="1" applyBorder="1" applyAlignment="1" applyProtection="1">
      <alignment horizontal="left" vertical="center"/>
    </xf>
    <xf numFmtId="166" fontId="7" fillId="8" borderId="34" xfId="8" applyFont="1" applyFill="1" applyBorder="1" applyAlignment="1" applyProtection="1">
      <alignment horizontal="center" vertical="center"/>
      <protection locked="0"/>
    </xf>
    <xf numFmtId="166" fontId="7" fillId="8" borderId="16" xfId="8" applyFont="1" applyFill="1" applyBorder="1" applyAlignment="1" applyProtection="1">
      <alignment horizontal="center" vertical="center"/>
      <protection locked="0"/>
    </xf>
    <xf numFmtId="166" fontId="15" fillId="8" borderId="58" xfId="8" applyFont="1" applyFill="1" applyBorder="1" applyAlignment="1" applyProtection="1">
      <alignment horizontal="left" vertical="center"/>
      <protection locked="0"/>
    </xf>
    <xf numFmtId="166" fontId="16" fillId="8" borderId="59" xfId="8" applyFont="1" applyFill="1" applyBorder="1" applyAlignment="1" applyProtection="1">
      <alignment horizontal="center" vertical="center"/>
      <protection locked="0"/>
    </xf>
    <xf numFmtId="165" fontId="16" fillId="8" borderId="57" xfId="8" applyNumberFormat="1" applyFont="1" applyFill="1" applyBorder="1" applyAlignment="1" applyProtection="1">
      <alignment horizontal="center" vertical="center"/>
      <protection locked="0"/>
    </xf>
    <xf numFmtId="166" fontId="16" fillId="8" borderId="3" xfId="8" applyFont="1" applyFill="1" applyBorder="1" applyAlignment="1" applyProtection="1">
      <alignment horizontal="left" vertical="center"/>
    </xf>
    <xf numFmtId="166" fontId="7" fillId="8" borderId="34" xfId="8" applyFont="1" applyFill="1" applyBorder="1" applyAlignment="1" applyProtection="1">
      <alignment horizontal="center" vertical="center"/>
    </xf>
    <xf numFmtId="166" fontId="7" fillId="8" borderId="8" xfId="8" applyFont="1" applyFill="1" applyBorder="1" applyProtection="1"/>
    <xf numFmtId="166" fontId="7" fillId="8" borderId="8" xfId="8" applyFont="1" applyFill="1" applyBorder="1" applyAlignment="1" applyProtection="1">
      <alignment horizontal="left" vertical="center"/>
    </xf>
    <xf numFmtId="166" fontId="7" fillId="8" borderId="16" xfId="8" applyFont="1" applyFill="1" applyBorder="1" applyAlignment="1" applyProtection="1">
      <alignment horizontal="left" vertical="center"/>
    </xf>
    <xf numFmtId="166" fontId="11" fillId="8" borderId="16" xfId="8" applyFill="1" applyBorder="1" applyProtection="1"/>
    <xf numFmtId="166" fontId="7" fillId="8" borderId="50" xfId="8" applyFont="1" applyFill="1" applyBorder="1" applyAlignment="1" applyProtection="1">
      <alignment horizontal="center" vertical="center"/>
    </xf>
    <xf numFmtId="166" fontId="16" fillId="0" borderId="0" xfId="7" applyFont="1" applyFill="1" applyAlignment="1">
      <alignment horizontal="centerContinuous" vertical="center"/>
    </xf>
    <xf numFmtId="166" fontId="7" fillId="0" borderId="0" xfId="7" applyFont="1" applyFill="1" applyAlignment="1">
      <alignment horizontal="centerContinuous" vertical="center"/>
    </xf>
    <xf numFmtId="166" fontId="7" fillId="0" borderId="0" xfId="7" applyFont="1" applyFill="1">
      <alignment vertical="center"/>
    </xf>
    <xf numFmtId="166" fontId="7" fillId="0" borderId="0" xfId="7" applyFont="1" applyFill="1" applyAlignment="1" applyProtection="1">
      <alignment horizontal="right"/>
    </xf>
    <xf numFmtId="166" fontId="7" fillId="0" borderId="0" xfId="7" applyFont="1" applyFill="1" applyBorder="1" applyAlignment="1">
      <alignment horizontal="left" vertical="center"/>
    </xf>
    <xf numFmtId="166" fontId="7" fillId="0" borderId="0" xfId="7" applyFont="1" applyFill="1" applyBorder="1" applyAlignment="1">
      <alignment horizontal="right"/>
    </xf>
    <xf numFmtId="166" fontId="7" fillId="0" borderId="0" xfId="7" applyFont="1" applyFill="1" applyAlignment="1">
      <alignment vertical="center"/>
    </xf>
    <xf numFmtId="166" fontId="13" fillId="0" borderId="24" xfId="7" applyFont="1" applyFill="1" applyBorder="1" applyAlignment="1">
      <alignment vertical="center"/>
    </xf>
    <xf numFmtId="166" fontId="16" fillId="0" borderId="2" xfId="7" applyFont="1" applyFill="1" applyBorder="1">
      <alignment vertical="center"/>
    </xf>
    <xf numFmtId="166" fontId="16" fillId="0" borderId="21" xfId="7" applyFont="1" applyFill="1" applyBorder="1" applyAlignment="1" applyProtection="1">
      <alignment vertical="center"/>
    </xf>
    <xf numFmtId="166" fontId="16" fillId="0" borderId="13" xfId="7" applyFont="1" applyFill="1" applyBorder="1" applyAlignment="1" applyProtection="1">
      <alignment horizontal="center" vertical="center"/>
      <protection locked="0"/>
    </xf>
    <xf numFmtId="166" fontId="16" fillId="0" borderId="14" xfId="7" applyFont="1" applyFill="1" applyBorder="1" applyAlignment="1" applyProtection="1">
      <alignment horizontal="center" vertical="center"/>
    </xf>
    <xf numFmtId="166" fontId="16" fillId="0" borderId="28" xfId="7" quotePrefix="1" applyFont="1" applyFill="1" applyBorder="1" applyAlignment="1" applyProtection="1">
      <alignment horizontal="left" vertical="center"/>
    </xf>
    <xf numFmtId="170" fontId="7" fillId="5" borderId="25" xfId="7" applyNumberFormat="1" applyFont="1" applyFill="1" applyBorder="1" applyAlignment="1" applyProtection="1">
      <alignment horizontal="right" vertical="center"/>
      <protection locked="0"/>
    </xf>
    <xf numFmtId="170" fontId="16" fillId="5" borderId="25" xfId="7" applyNumberFormat="1" applyFont="1" applyFill="1" applyBorder="1" applyAlignment="1" applyProtection="1">
      <alignment horizontal="right" vertical="center"/>
      <protection locked="0"/>
    </xf>
    <xf numFmtId="170" fontId="16" fillId="6" borderId="31" xfId="7" applyNumberFormat="1" applyFont="1" applyFill="1" applyBorder="1" applyAlignment="1" applyProtection="1">
      <alignment horizontal="right" vertical="center"/>
    </xf>
    <xf numFmtId="166" fontId="16" fillId="0" borderId="20" xfId="7" applyFont="1" applyFill="1" applyBorder="1" applyAlignment="1" applyProtection="1">
      <alignment vertical="center"/>
    </xf>
    <xf numFmtId="170" fontId="7" fillId="5" borderId="3" xfId="7" applyNumberFormat="1" applyFont="1" applyFill="1" applyBorder="1" applyAlignment="1" applyProtection="1">
      <alignment horizontal="right" vertical="center"/>
      <protection locked="0"/>
    </xf>
    <xf numFmtId="170" fontId="16" fillId="5" borderId="3" xfId="7" applyNumberFormat="1" applyFont="1" applyFill="1" applyBorder="1" applyAlignment="1" applyProtection="1">
      <alignment horizontal="right" vertical="center"/>
      <protection locked="0"/>
    </xf>
    <xf numFmtId="170" fontId="16" fillId="6" borderId="30" xfId="7" applyNumberFormat="1" applyFont="1" applyFill="1" applyBorder="1" applyAlignment="1" applyProtection="1">
      <alignment horizontal="right" vertical="center"/>
    </xf>
    <xf numFmtId="166" fontId="16" fillId="0" borderId="18" xfId="7" applyFont="1" applyFill="1" applyBorder="1" applyAlignment="1" applyProtection="1">
      <alignment vertical="center"/>
    </xf>
    <xf numFmtId="170" fontId="16" fillId="2" borderId="30" xfId="7" applyNumberFormat="1" applyFont="1" applyFill="1" applyBorder="1" applyAlignment="1" applyProtection="1">
      <alignment horizontal="right" vertical="center"/>
    </xf>
    <xf numFmtId="166" fontId="7" fillId="0" borderId="29" xfId="7" applyFont="1" applyFill="1" applyBorder="1" applyAlignment="1" applyProtection="1">
      <alignment vertical="center"/>
    </xf>
    <xf numFmtId="170" fontId="7" fillId="5" borderId="8" xfId="7" applyNumberFormat="1" applyFont="1" applyFill="1" applyBorder="1" applyAlignment="1" applyProtection="1">
      <alignment horizontal="right" vertical="center"/>
      <protection locked="0"/>
    </xf>
    <xf numFmtId="170" fontId="16" fillId="5" borderId="8" xfId="7" applyNumberFormat="1" applyFont="1" applyFill="1" applyBorder="1" applyAlignment="1" applyProtection="1">
      <alignment horizontal="right" vertical="center"/>
      <protection locked="0"/>
    </xf>
    <xf numFmtId="166" fontId="16" fillId="0" borderId="19" xfId="7" applyFont="1" applyFill="1" applyBorder="1" applyAlignment="1" applyProtection="1">
      <alignment vertical="center"/>
    </xf>
    <xf numFmtId="170" fontId="16" fillId="6" borderId="9" xfId="7" applyNumberFormat="1" applyFont="1" applyFill="1" applyBorder="1" applyAlignment="1" applyProtection="1">
      <alignment horizontal="right" vertical="center"/>
    </xf>
    <xf numFmtId="166" fontId="16" fillId="0" borderId="0" xfId="7" applyFont="1" applyFill="1" applyBorder="1">
      <alignment vertical="center"/>
    </xf>
    <xf numFmtId="2" fontId="7" fillId="0" borderId="0" xfId="0" applyNumberFormat="1" applyFont="1" applyFill="1" applyBorder="1" applyProtection="1">
      <protection locked="0"/>
    </xf>
    <xf numFmtId="37" fontId="7" fillId="0" borderId="0" xfId="0" applyFont="1" applyFill="1" applyBorder="1" applyAlignment="1">
      <alignment horizontal="left"/>
    </xf>
    <xf numFmtId="37" fontId="7" fillId="0" borderId="0" xfId="0" applyFont="1" applyFill="1" applyBorder="1" applyAlignment="1">
      <alignment horizontal="center"/>
    </xf>
    <xf numFmtId="166" fontId="16" fillId="0" borderId="10" xfId="7" applyFont="1" applyFill="1" applyBorder="1" applyAlignment="1" applyProtection="1">
      <alignment horizontal="left" vertical="center"/>
    </xf>
    <xf numFmtId="2" fontId="7" fillId="0" borderId="10" xfId="0" applyNumberFormat="1" applyFont="1" applyFill="1" applyBorder="1" applyAlignment="1" applyProtection="1">
      <alignment horizontal="right"/>
      <protection locked="0"/>
    </xf>
    <xf numFmtId="10" fontId="7" fillId="0" borderId="10" xfId="0" applyNumberFormat="1" applyFont="1" applyFill="1" applyBorder="1" applyAlignment="1">
      <alignment horizontal="right"/>
    </xf>
    <xf numFmtId="37" fontId="7" fillId="0" borderId="10" xfId="0" applyFont="1" applyFill="1" applyBorder="1" applyAlignment="1">
      <alignment horizontal="right"/>
    </xf>
    <xf numFmtId="37" fontId="7" fillId="0" borderId="10" xfId="0" applyFont="1" applyFill="1" applyBorder="1" applyAlignment="1" applyProtection="1">
      <alignment horizontal="right"/>
    </xf>
    <xf numFmtId="166" fontId="16" fillId="0" borderId="22" xfId="7" applyFont="1" applyFill="1" applyBorder="1" applyAlignment="1" applyProtection="1">
      <alignment horizontal="center" vertical="center"/>
      <protection locked="0"/>
    </xf>
    <xf numFmtId="166" fontId="16" fillId="0" borderId="0" xfId="7" applyFont="1" applyFill="1" applyBorder="1" applyAlignment="1" applyProtection="1">
      <alignment horizontal="left" vertical="center"/>
    </xf>
    <xf numFmtId="10" fontId="7" fillId="0" borderId="0" xfId="0" applyNumberFormat="1" applyFont="1" applyFill="1" applyBorder="1" applyAlignment="1">
      <alignment horizontal="right"/>
    </xf>
    <xf numFmtId="2" fontId="7" fillId="0" borderId="0" xfId="0" applyNumberFormat="1" applyFont="1" applyFill="1" applyBorder="1" applyAlignment="1" applyProtection="1">
      <alignment horizontal="right"/>
      <protection locked="0"/>
    </xf>
    <xf numFmtId="37" fontId="7" fillId="0" borderId="0" xfId="0" applyFont="1" applyFill="1" applyBorder="1" applyAlignment="1" applyProtection="1">
      <alignment horizontal="right"/>
    </xf>
    <xf numFmtId="166" fontId="13" fillId="0" borderId="28" xfId="7" applyFont="1" applyFill="1" applyBorder="1" applyAlignment="1">
      <alignment vertical="center"/>
    </xf>
    <xf numFmtId="37" fontId="7" fillId="0" borderId="0" xfId="0" applyFont="1" applyFill="1" applyAlignment="1">
      <alignment vertical="justify" wrapText="1"/>
    </xf>
    <xf numFmtId="166" fontId="7" fillId="0" borderId="0" xfId="7" applyFont="1" applyFill="1" applyAlignment="1">
      <alignment vertical="justify" wrapText="1"/>
    </xf>
    <xf numFmtId="166" fontId="16" fillId="0" borderId="0" xfId="7" applyFont="1" applyFill="1" applyBorder="1" applyAlignment="1" applyProtection="1">
      <alignment horizontal="right" vertical="center"/>
    </xf>
    <xf numFmtId="37" fontId="7" fillId="0" borderId="0" xfId="0" applyFont="1" applyFill="1" applyBorder="1" applyAlignment="1" applyProtection="1">
      <alignment horizontal="center"/>
    </xf>
    <xf numFmtId="166" fontId="7" fillId="0" borderId="0" xfId="7" applyFont="1" applyFill="1" applyAlignment="1">
      <alignment horizontal="centerContinuous" vertical="justify" wrapText="1"/>
    </xf>
    <xf numFmtId="170" fontId="7" fillId="6" borderId="25" xfId="7" applyNumberFormat="1" applyFont="1" applyFill="1" applyBorder="1" applyAlignment="1" applyProtection="1">
      <alignment horizontal="right" vertical="center"/>
    </xf>
    <xf numFmtId="170" fontId="7" fillId="6" borderId="3" xfId="7" applyNumberFormat="1" applyFont="1" applyFill="1" applyBorder="1" applyAlignment="1" applyProtection="1">
      <alignment horizontal="right" vertical="center"/>
    </xf>
    <xf numFmtId="170" fontId="7" fillId="2" borderId="3" xfId="7" applyNumberFormat="1" applyFont="1" applyFill="1" applyBorder="1" applyAlignment="1" applyProtection="1">
      <alignment horizontal="right" vertical="center"/>
    </xf>
    <xf numFmtId="170" fontId="16" fillId="2" borderId="3" xfId="7" applyNumberFormat="1" applyFont="1" applyFill="1" applyBorder="1" applyAlignment="1" applyProtection="1">
      <alignment horizontal="right" vertical="center"/>
    </xf>
    <xf numFmtId="170" fontId="7" fillId="2" borderId="8" xfId="7" applyNumberFormat="1" applyFont="1" applyFill="1" applyBorder="1" applyAlignment="1" applyProtection="1">
      <alignment horizontal="right" vertical="center"/>
    </xf>
    <xf numFmtId="170" fontId="16" fillId="2" borderId="8" xfId="7" applyNumberFormat="1" applyFont="1" applyFill="1" applyBorder="1" applyAlignment="1" applyProtection="1">
      <alignment horizontal="right" vertical="center"/>
    </xf>
    <xf numFmtId="166" fontId="16" fillId="0" borderId="0" xfId="7" applyFont="1" applyFill="1">
      <alignment vertical="center"/>
    </xf>
    <xf numFmtId="170" fontId="16" fillId="2" borderId="9" xfId="7" applyNumberFormat="1" applyFont="1" applyFill="1" applyBorder="1" applyAlignment="1" applyProtection="1">
      <alignment horizontal="right" vertical="center"/>
    </xf>
    <xf numFmtId="166" fontId="16" fillId="0" borderId="4" xfId="7" applyFont="1" applyFill="1" applyBorder="1" applyAlignment="1" applyProtection="1">
      <alignment vertical="center"/>
    </xf>
    <xf numFmtId="166" fontId="27" fillId="0" borderId="0" xfId="7" quotePrefix="1" applyFont="1" applyFill="1" applyBorder="1" applyAlignment="1" applyProtection="1">
      <alignment vertical="top"/>
    </xf>
    <xf numFmtId="10" fontId="7" fillId="0" borderId="0" xfId="9" applyNumberFormat="1" applyFont="1" applyFill="1" applyBorder="1" applyAlignment="1" applyProtection="1">
      <alignment horizontal="center"/>
    </xf>
    <xf numFmtId="166" fontId="15" fillId="0" borderId="0" xfId="7" applyFont="1" applyFill="1" applyBorder="1" applyAlignment="1" applyProtection="1">
      <alignment vertical="center"/>
    </xf>
    <xf numFmtId="166" fontId="16" fillId="0" borderId="0" xfId="7" applyFont="1" applyFill="1" applyBorder="1" applyAlignment="1" applyProtection="1">
      <alignment horizontal="center" vertical="center"/>
    </xf>
    <xf numFmtId="166" fontId="16" fillId="0" borderId="0" xfId="7" applyFont="1" applyFill="1" applyBorder="1" applyAlignment="1">
      <alignment vertical="center"/>
    </xf>
    <xf numFmtId="166" fontId="13" fillId="0" borderId="0" xfId="7" applyFont="1" applyFill="1" applyBorder="1" applyAlignment="1">
      <alignment vertical="center"/>
    </xf>
    <xf numFmtId="166" fontId="7" fillId="0" borderId="0" xfId="7" applyFont="1" applyFill="1" applyBorder="1">
      <alignment vertical="center"/>
    </xf>
    <xf numFmtId="166" fontId="16" fillId="0" borderId="0" xfId="7" applyFont="1" applyFill="1" applyBorder="1" applyAlignment="1" applyProtection="1">
      <alignment vertical="center"/>
    </xf>
    <xf numFmtId="166" fontId="16" fillId="0" borderId="0" xfId="7" applyFont="1" applyFill="1" applyBorder="1" applyAlignment="1" applyProtection="1">
      <alignment vertical="center"/>
      <protection locked="0"/>
    </xf>
    <xf numFmtId="170" fontId="16" fillId="0" borderId="0" xfId="7" applyNumberFormat="1" applyFont="1" applyFill="1" applyBorder="1" applyAlignment="1" applyProtection="1">
      <alignment horizontal="right" vertical="center"/>
    </xf>
    <xf numFmtId="37" fontId="7" fillId="0" borderId="0" xfId="0" applyFont="1" applyFill="1" applyAlignment="1">
      <alignment vertical="center"/>
    </xf>
    <xf numFmtId="166" fontId="7" fillId="0" borderId="0" xfId="7" applyFont="1" applyFill="1" applyBorder="1" applyAlignment="1" applyProtection="1">
      <alignment horizontal="right" vertical="center"/>
    </xf>
    <xf numFmtId="166" fontId="7" fillId="0" borderId="0" xfId="7" applyFont="1" applyFill="1" applyAlignment="1" applyProtection="1">
      <alignment vertical="center"/>
      <protection locked="0"/>
    </xf>
    <xf numFmtId="170" fontId="16" fillId="0" borderId="0" xfId="7" applyNumberFormat="1" applyFont="1" applyFill="1" applyBorder="1" applyAlignment="1" applyProtection="1">
      <alignment horizontal="right" vertical="center"/>
      <protection locked="0"/>
    </xf>
    <xf numFmtId="37" fontId="7" fillId="0" borderId="0" xfId="0" applyFont="1" applyProtection="1">
      <protection locked="0"/>
    </xf>
    <xf numFmtId="37" fontId="13" fillId="0" borderId="0" xfId="0" applyFont="1" applyAlignment="1" applyProtection="1">
      <alignment horizontal="center"/>
      <protection locked="0"/>
    </xf>
    <xf numFmtId="37" fontId="7" fillId="0" borderId="0" xfId="0" applyFont="1" applyAlignment="1" applyProtection="1">
      <alignment horizontal="right"/>
      <protection locked="0"/>
    </xf>
    <xf numFmtId="37" fontId="7" fillId="0" borderId="0" xfId="0" applyFont="1" applyBorder="1" applyAlignment="1" applyProtection="1">
      <protection locked="0"/>
    </xf>
    <xf numFmtId="14" fontId="7" fillId="0" borderId="15" xfId="0" applyNumberFormat="1" applyFont="1" applyBorder="1" applyProtection="1">
      <protection locked="0"/>
    </xf>
    <xf numFmtId="37" fontId="7" fillId="0" borderId="0" xfId="0" applyFont="1" applyBorder="1" applyProtection="1">
      <protection locked="0"/>
    </xf>
    <xf numFmtId="37" fontId="7" fillId="8" borderId="4" xfId="0" applyFont="1" applyFill="1" applyBorder="1" applyProtection="1">
      <protection locked="0"/>
    </xf>
    <xf numFmtId="37" fontId="13" fillId="8" borderId="4" xfId="0" applyFont="1" applyFill="1" applyBorder="1" applyAlignment="1" applyProtection="1">
      <alignment horizontal="center"/>
      <protection locked="0"/>
    </xf>
    <xf numFmtId="37" fontId="13" fillId="8" borderId="6" xfId="0" applyFont="1" applyFill="1" applyBorder="1" applyProtection="1">
      <protection locked="0"/>
    </xf>
    <xf numFmtId="37" fontId="13" fillId="8" borderId="6" xfId="0" applyFont="1" applyFill="1" applyBorder="1" applyAlignment="1" applyProtection="1">
      <alignment horizontal="center"/>
      <protection locked="0"/>
    </xf>
    <xf numFmtId="37" fontId="13" fillId="8" borderId="9" xfId="0" applyFont="1" applyFill="1" applyBorder="1" applyAlignment="1" applyProtection="1">
      <alignment horizontal="center"/>
      <protection locked="0"/>
    </xf>
    <xf numFmtId="37" fontId="13" fillId="8" borderId="35" xfId="0" applyFont="1" applyFill="1" applyBorder="1" applyAlignment="1" applyProtection="1">
      <alignment horizontal="center"/>
      <protection locked="0"/>
    </xf>
    <xf numFmtId="37" fontId="7" fillId="0" borderId="16" xfId="0" applyFont="1" applyBorder="1" applyProtection="1"/>
    <xf numFmtId="37" fontId="7" fillId="5" borderId="16" xfId="0" applyFont="1" applyFill="1" applyBorder="1" applyProtection="1">
      <protection locked="0"/>
    </xf>
    <xf numFmtId="37" fontId="7" fillId="0" borderId="16" xfId="0" applyFont="1" applyBorder="1" applyProtection="1">
      <protection locked="0"/>
    </xf>
    <xf numFmtId="37" fontId="13" fillId="0" borderId="16" xfId="0" applyFont="1" applyBorder="1" applyAlignment="1" applyProtection="1">
      <alignment horizontal="right"/>
      <protection locked="0"/>
    </xf>
    <xf numFmtId="170" fontId="7" fillId="6" borderId="16" xfId="0" applyNumberFormat="1" applyFont="1" applyFill="1" applyBorder="1" applyProtection="1"/>
    <xf numFmtId="10" fontId="7" fillId="5" borderId="16" xfId="0" applyNumberFormat="1" applyFont="1" applyFill="1" applyBorder="1" applyProtection="1">
      <protection locked="0"/>
    </xf>
    <xf numFmtId="37" fontId="7" fillId="0" borderId="16" xfId="0" applyFont="1" applyBorder="1" applyAlignment="1" applyProtection="1">
      <alignment horizontal="center"/>
      <protection locked="0"/>
    </xf>
    <xf numFmtId="37" fontId="7" fillId="5" borderId="15" xfId="0" applyFont="1" applyFill="1" applyBorder="1" applyProtection="1">
      <protection locked="0"/>
    </xf>
    <xf numFmtId="5" fontId="7" fillId="5" borderId="92" xfId="0" applyNumberFormat="1" applyFont="1" applyFill="1" applyBorder="1" applyProtection="1">
      <protection locked="0"/>
    </xf>
    <xf numFmtId="5" fontId="7" fillId="5" borderId="15" xfId="0" applyNumberFormat="1" applyFont="1" applyFill="1" applyBorder="1" applyProtection="1">
      <protection locked="0"/>
    </xf>
    <xf numFmtId="37" fontId="7" fillId="0" borderId="0" xfId="0" applyFont="1" applyAlignment="1" applyProtection="1">
      <protection locked="0"/>
    </xf>
    <xf numFmtId="171" fontId="7" fillId="0" borderId="0" xfId="2" quotePrefix="1" applyNumberFormat="1" applyFont="1" applyBorder="1" applyProtection="1">
      <protection locked="0"/>
    </xf>
    <xf numFmtId="37" fontId="13" fillId="0" borderId="0" xfId="0" applyNumberFormat="1" applyFont="1" applyFill="1" applyAlignment="1" applyProtection="1">
      <alignment horizontal="left" vertical="center"/>
    </xf>
    <xf numFmtId="37" fontId="7" fillId="0" borderId="0" xfId="0" applyFont="1" applyFill="1" applyAlignment="1">
      <alignment horizontal="center" vertical="center"/>
    </xf>
    <xf numFmtId="3" fontId="7" fillId="0" borderId="0" xfId="0" applyNumberFormat="1" applyFont="1" applyFill="1" applyAlignment="1">
      <alignment vertical="top"/>
    </xf>
    <xf numFmtId="3" fontId="13" fillId="0" borderId="0" xfId="0" applyNumberFormat="1" applyFont="1" applyFill="1" applyAlignment="1">
      <alignment horizontal="right"/>
    </xf>
    <xf numFmtId="166" fontId="7" fillId="0" borderId="55" xfId="7" applyFont="1" applyFill="1" applyBorder="1" applyAlignment="1" applyProtection="1">
      <alignment horizontal="left" vertical="center"/>
      <protection locked="0"/>
    </xf>
    <xf numFmtId="37" fontId="7" fillId="0" borderId="57" xfId="0" applyFont="1" applyFill="1" applyBorder="1" applyAlignment="1">
      <alignment horizontal="center" vertical="center"/>
    </xf>
    <xf numFmtId="3" fontId="7" fillId="0" borderId="0" xfId="0" applyNumberFormat="1" applyFont="1" applyFill="1" applyAlignment="1">
      <alignment horizontal="right"/>
    </xf>
    <xf numFmtId="14" fontId="7" fillId="0" borderId="15" xfId="0" applyNumberFormat="1" applyFont="1" applyFill="1" applyBorder="1" applyProtection="1">
      <protection locked="0"/>
    </xf>
    <xf numFmtId="37" fontId="7" fillId="0" borderId="0" xfId="0" applyFont="1" applyFill="1" applyAlignment="1">
      <alignment horizontal="right" vertical="center"/>
    </xf>
    <xf numFmtId="37" fontId="7" fillId="0" borderId="82" xfId="0" applyNumberFormat="1" applyFont="1" applyFill="1" applyBorder="1" applyAlignment="1" applyProtection="1">
      <alignment vertical="center"/>
    </xf>
    <xf numFmtId="37" fontId="7" fillId="0" borderId="3" xfId="0" applyFont="1" applyFill="1" applyBorder="1" applyAlignment="1">
      <alignment vertical="center"/>
    </xf>
    <xf numFmtId="37" fontId="7" fillId="0" borderId="32" xfId="0" applyNumberFormat="1" applyFont="1" applyFill="1" applyBorder="1" applyAlignment="1" applyProtection="1">
      <alignment vertical="center"/>
    </xf>
    <xf numFmtId="37" fontId="7" fillId="0" borderId="32" xfId="0" applyFont="1" applyFill="1" applyBorder="1" applyAlignment="1" applyProtection="1">
      <alignment vertical="center"/>
    </xf>
    <xf numFmtId="37" fontId="7" fillId="0" borderId="34" xfId="0" applyFont="1" applyFill="1" applyBorder="1" applyAlignment="1">
      <alignment vertical="center"/>
    </xf>
    <xf numFmtId="37" fontId="7" fillId="0" borderId="32" xfId="0" applyFont="1" applyFill="1" applyBorder="1" applyAlignment="1">
      <alignment vertical="center"/>
    </xf>
    <xf numFmtId="49" fontId="7" fillId="0" borderId="32" xfId="0" applyNumberFormat="1" applyFont="1" applyFill="1" applyBorder="1" applyAlignment="1">
      <alignment vertical="center"/>
    </xf>
    <xf numFmtId="9" fontId="7" fillId="0" borderId="32" xfId="9" applyFont="1" applyFill="1" applyBorder="1" applyAlignment="1" applyProtection="1">
      <alignment horizontal="right" vertical="center"/>
      <protection locked="0"/>
    </xf>
    <xf numFmtId="37" fontId="28" fillId="0" borderId="55" xfId="0" applyNumberFormat="1" applyFont="1" applyFill="1" applyBorder="1" applyAlignment="1" applyProtection="1">
      <alignment vertical="center"/>
    </xf>
    <xf numFmtId="37" fontId="28" fillId="0" borderId="62" xfId="0" applyFont="1" applyFill="1" applyBorder="1" applyAlignment="1">
      <alignment vertical="center"/>
    </xf>
    <xf numFmtId="37" fontId="28" fillId="0" borderId="56" xfId="0" applyNumberFormat="1" applyFont="1" applyFill="1" applyBorder="1" applyAlignment="1" applyProtection="1">
      <alignment vertical="center"/>
    </xf>
    <xf numFmtId="37" fontId="28" fillId="0" borderId="56" xfId="0" applyFont="1" applyFill="1" applyBorder="1" applyAlignment="1">
      <alignment vertical="center"/>
    </xf>
    <xf numFmtId="37" fontId="7" fillId="0" borderId="5" xfId="0" applyNumberFormat="1" applyFont="1" applyFill="1" applyBorder="1" applyAlignment="1" applyProtection="1">
      <alignment vertical="center"/>
    </xf>
    <xf numFmtId="37" fontId="7" fillId="0" borderId="0" xfId="0" applyFont="1" applyFill="1" applyBorder="1" applyAlignment="1">
      <alignment vertical="center"/>
    </xf>
    <xf numFmtId="37" fontId="7" fillId="0" borderId="0" xfId="0" applyFont="1" applyFill="1" applyBorder="1" applyProtection="1"/>
    <xf numFmtId="37" fontId="13" fillId="0" borderId="32" xfId="0" applyNumberFormat="1" applyFont="1" applyFill="1" applyBorder="1" applyAlignment="1" applyProtection="1">
      <alignment vertical="center"/>
    </xf>
    <xf numFmtId="10" fontId="7" fillId="0" borderId="32" xfId="0" applyNumberFormat="1" applyFont="1" applyFill="1" applyBorder="1" applyAlignment="1" applyProtection="1">
      <alignment vertical="center"/>
      <protection locked="0"/>
    </xf>
    <xf numFmtId="10" fontId="7" fillId="0" borderId="32" xfId="0" applyNumberFormat="1" applyFont="1" applyFill="1" applyBorder="1" applyAlignment="1" applyProtection="1">
      <alignment vertical="center"/>
    </xf>
    <xf numFmtId="37" fontId="7" fillId="0" borderId="0" xfId="0" applyFont="1" applyFill="1" applyProtection="1"/>
    <xf numFmtId="37" fontId="29" fillId="0" borderId="32" xfId="0" applyNumberFormat="1" applyFont="1" applyFill="1" applyBorder="1" applyAlignment="1" applyProtection="1">
      <alignment horizontal="left" vertical="center"/>
    </xf>
    <xf numFmtId="37" fontId="7" fillId="0" borderId="0" xfId="0" applyNumberFormat="1" applyFont="1" applyFill="1" applyBorder="1" applyAlignment="1" applyProtection="1">
      <alignment vertical="center"/>
    </xf>
    <xf numFmtId="37" fontId="7" fillId="0" borderId="0" xfId="0" applyFont="1" applyFill="1" applyBorder="1" applyAlignment="1" applyProtection="1">
      <alignment vertical="center"/>
    </xf>
    <xf numFmtId="37" fontId="7" fillId="0" borderId="84" xfId="0" applyFont="1" applyFill="1" applyBorder="1" applyAlignment="1">
      <alignment vertical="center"/>
    </xf>
    <xf numFmtId="3" fontId="7" fillId="0" borderId="3" xfId="0" applyNumberFormat="1" applyFont="1" applyFill="1" applyBorder="1" applyAlignment="1">
      <alignment vertical="center"/>
    </xf>
    <xf numFmtId="3" fontId="7" fillId="0" borderId="83" xfId="0" applyNumberFormat="1" applyFont="1" applyFill="1" applyBorder="1" applyAlignment="1" applyProtection="1">
      <alignment vertical="center"/>
    </xf>
    <xf numFmtId="3" fontId="7" fillId="0" borderId="0" xfId="0" applyNumberFormat="1" applyFont="1" applyFill="1" applyAlignment="1">
      <alignment vertical="center"/>
    </xf>
    <xf numFmtId="37" fontId="13" fillId="0" borderId="0" xfId="0" applyFont="1" applyFill="1"/>
    <xf numFmtId="37" fontId="30" fillId="0" borderId="0" xfId="0" applyNumberFormat="1" applyFont="1" applyFill="1" applyAlignment="1" applyProtection="1">
      <alignment horizontal="left" vertical="center"/>
    </xf>
    <xf numFmtId="37" fontId="7" fillId="0" borderId="0" xfId="0" applyFont="1" applyFill="1" applyAlignment="1">
      <alignment wrapText="1"/>
    </xf>
    <xf numFmtId="3" fontId="7" fillId="0" borderId="0" xfId="0" applyNumberFormat="1" applyFont="1" applyFill="1"/>
    <xf numFmtId="3" fontId="7" fillId="0" borderId="0" xfId="0" applyNumberFormat="1" applyFont="1" applyFill="1" applyBorder="1"/>
    <xf numFmtId="3" fontId="7" fillId="0" borderId="0" xfId="0" applyNumberFormat="1" applyFont="1" applyFill="1" applyBorder="1" applyAlignment="1">
      <alignment vertical="center"/>
    </xf>
    <xf numFmtId="37" fontId="7" fillId="0" borderId="0" xfId="0" applyNumberFormat="1" applyFont="1" applyFill="1" applyBorder="1" applyAlignment="1" applyProtection="1">
      <alignment horizontal="left" vertical="center"/>
    </xf>
    <xf numFmtId="3" fontId="7" fillId="0" borderId="0" xfId="0" applyNumberFormat="1" applyFont="1" applyFill="1" applyBorder="1" applyAlignment="1" applyProtection="1">
      <alignment horizontal="left" vertical="center"/>
    </xf>
    <xf numFmtId="14" fontId="7" fillId="0" borderId="0" xfId="0" applyNumberFormat="1" applyFont="1" applyFill="1" applyBorder="1" applyAlignment="1" applyProtection="1">
      <alignment vertical="center"/>
      <protection locked="0"/>
    </xf>
    <xf numFmtId="37" fontId="7" fillId="0" borderId="0" xfId="0" applyFont="1" applyFill="1" applyBorder="1" applyAlignment="1">
      <alignment horizontal="left" vertical="center"/>
    </xf>
    <xf numFmtId="37" fontId="7" fillId="0" borderId="0" xfId="0" applyFont="1" applyFill="1" applyBorder="1" applyAlignment="1" applyProtection="1">
      <alignment vertical="center"/>
      <protection locked="0"/>
    </xf>
    <xf numFmtId="170" fontId="7" fillId="6" borderId="12" xfId="7" applyNumberFormat="1" applyFont="1" applyFill="1" applyBorder="1" applyAlignment="1" applyProtection="1">
      <alignment horizontal="right" vertical="center"/>
    </xf>
    <xf numFmtId="3" fontId="7" fillId="6" borderId="83" xfId="0" applyNumberFormat="1" applyFont="1" applyFill="1" applyBorder="1" applyAlignment="1" applyProtection="1">
      <alignment vertical="center"/>
    </xf>
    <xf numFmtId="3" fontId="28" fillId="6" borderId="48" xfId="0" applyNumberFormat="1" applyFont="1" applyFill="1" applyBorder="1" applyAlignment="1" applyProtection="1">
      <alignment vertical="center"/>
    </xf>
    <xf numFmtId="172" fontId="7" fillId="6" borderId="3" xfId="1" applyNumberFormat="1" applyFont="1" applyFill="1" applyBorder="1" applyAlignment="1" applyProtection="1">
      <alignment vertical="center"/>
    </xf>
    <xf numFmtId="170" fontId="7" fillId="6" borderId="3" xfId="0" applyNumberFormat="1" applyFont="1" applyFill="1" applyBorder="1" applyAlignment="1" applyProtection="1">
      <alignment vertical="center"/>
    </xf>
    <xf numFmtId="170" fontId="28" fillId="6" borderId="62" xfId="0" applyNumberFormat="1" applyFont="1" applyFill="1" applyBorder="1" applyAlignment="1" applyProtection="1">
      <alignment vertical="center"/>
    </xf>
    <xf numFmtId="170" fontId="7" fillId="6" borderId="73" xfId="0" applyNumberFormat="1" applyFont="1" applyFill="1" applyBorder="1" applyAlignment="1" applyProtection="1">
      <alignment vertical="center" wrapText="1"/>
    </xf>
    <xf numFmtId="3" fontId="7" fillId="6" borderId="46" xfId="0" applyNumberFormat="1" applyFont="1" applyFill="1" applyBorder="1" applyAlignment="1" applyProtection="1">
      <alignment vertical="center" wrapText="1"/>
    </xf>
    <xf numFmtId="170" fontId="7" fillId="5" borderId="7" xfId="0" applyNumberFormat="1" applyFont="1" applyFill="1" applyBorder="1" applyAlignment="1" applyProtection="1">
      <alignment vertical="center"/>
      <protection locked="0"/>
    </xf>
    <xf numFmtId="37" fontId="7" fillId="5" borderId="32" xfId="0" applyNumberFormat="1" applyFont="1" applyFill="1" applyBorder="1" applyAlignment="1" applyProtection="1">
      <alignment vertical="center"/>
      <protection locked="0"/>
    </xf>
    <xf numFmtId="3" fontId="7" fillId="5" borderId="3" xfId="0" applyNumberFormat="1" applyFont="1" applyFill="1" applyBorder="1" applyAlignment="1" applyProtection="1">
      <alignment vertical="center"/>
      <protection locked="0"/>
    </xf>
    <xf numFmtId="170" fontId="7" fillId="5" borderId="3" xfId="0" applyNumberFormat="1" applyFont="1" applyFill="1" applyBorder="1" applyAlignment="1" applyProtection="1">
      <alignment vertical="center"/>
      <protection locked="0"/>
    </xf>
    <xf numFmtId="9" fontId="7" fillId="5" borderId="32" xfId="0" applyNumberFormat="1" applyFont="1" applyFill="1" applyBorder="1" applyAlignment="1" applyProtection="1">
      <alignment vertical="center"/>
      <protection locked="0"/>
    </xf>
    <xf numFmtId="37" fontId="7" fillId="5" borderId="32" xfId="0" applyNumberFormat="1" applyFont="1" applyFill="1" applyBorder="1" applyAlignment="1" applyProtection="1">
      <alignment vertical="center"/>
    </xf>
    <xf numFmtId="37" fontId="7" fillId="5" borderId="32" xfId="0" applyFont="1" applyFill="1" applyBorder="1" applyAlignment="1" applyProtection="1">
      <alignment vertical="center"/>
      <protection locked="0"/>
    </xf>
    <xf numFmtId="49" fontId="7" fillId="5" borderId="32" xfId="0" applyNumberFormat="1" applyFont="1" applyFill="1" applyBorder="1" applyAlignment="1" applyProtection="1">
      <alignment vertical="center"/>
      <protection locked="0"/>
    </xf>
    <xf numFmtId="3" fontId="7" fillId="8" borderId="55" xfId="0" applyNumberFormat="1" applyFont="1" applyFill="1" applyBorder="1" applyAlignment="1" applyProtection="1">
      <alignment horizontal="center" vertical="center"/>
    </xf>
    <xf numFmtId="3" fontId="7" fillId="8" borderId="48" xfId="0" applyNumberFormat="1" applyFont="1" applyFill="1" applyBorder="1" applyAlignment="1" applyProtection="1">
      <alignment horizontal="center" vertical="center"/>
    </xf>
    <xf numFmtId="166" fontId="16" fillId="8" borderId="17" xfId="7" applyFont="1" applyFill="1" applyBorder="1" applyAlignment="1">
      <alignment horizontal="centerContinuous" vertical="center"/>
    </xf>
    <xf numFmtId="166" fontId="15" fillId="8" borderId="25" xfId="7" applyFont="1" applyFill="1" applyBorder="1" applyAlignment="1" applyProtection="1">
      <alignment horizontal="centerContinuous" vertical="center"/>
    </xf>
    <xf numFmtId="166" fontId="16" fillId="8" borderId="26" xfId="7" applyFont="1" applyFill="1" applyBorder="1" applyAlignment="1" applyProtection="1">
      <alignment horizontal="centerContinuous" vertical="center"/>
    </xf>
    <xf numFmtId="3" fontId="6" fillId="6" borderId="0" xfId="11" applyNumberFormat="1" applyFill="1" applyProtection="1"/>
    <xf numFmtId="3" fontId="19" fillId="6" borderId="0" xfId="11" applyNumberFormat="1" applyFont="1" applyFill="1" applyProtection="1"/>
    <xf numFmtId="4" fontId="22" fillId="6" borderId="0" xfId="11" applyNumberFormat="1" applyFont="1" applyFill="1" applyProtection="1"/>
    <xf numFmtId="4" fontId="22" fillId="6" borderId="0" xfId="11" applyNumberFormat="1" applyFont="1" applyFill="1" applyProtection="1">
      <protection locked="0"/>
    </xf>
    <xf numFmtId="1" fontId="22" fillId="6" borderId="0" xfId="2" applyNumberFormat="1" applyFont="1" applyFill="1" applyProtection="1"/>
    <xf numFmtId="3" fontId="6" fillId="5" borderId="0" xfId="11" applyNumberFormat="1" applyFont="1" applyFill="1" applyProtection="1">
      <protection locked="0"/>
    </xf>
    <xf numFmtId="37" fontId="7" fillId="8" borderId="58" xfId="0" applyNumberFormat="1" applyFont="1" applyFill="1" applyBorder="1" applyAlignment="1" applyProtection="1">
      <alignment vertical="center"/>
    </xf>
    <xf numFmtId="37" fontId="7" fillId="8" borderId="81" xfId="0" applyFont="1" applyFill="1" applyBorder="1" applyAlignment="1">
      <alignment vertical="center"/>
    </xf>
    <xf numFmtId="37" fontId="7" fillId="8" borderId="59" xfId="0" applyFont="1" applyFill="1" applyBorder="1" applyAlignment="1">
      <alignment vertical="center"/>
    </xf>
    <xf numFmtId="37" fontId="7" fillId="8" borderId="5" xfId="0" applyNumberFormat="1" applyFont="1" applyFill="1" applyBorder="1" applyAlignment="1" applyProtection="1">
      <alignment vertical="center"/>
    </xf>
    <xf numFmtId="37" fontId="7" fillId="8" borderId="7" xfId="0" applyFont="1" applyFill="1" applyBorder="1" applyAlignment="1">
      <alignment vertical="center"/>
    </xf>
    <xf numFmtId="37" fontId="13" fillId="8" borderId="0" xfId="0" applyNumberFormat="1" applyFont="1" applyFill="1" applyBorder="1" applyAlignment="1" applyProtection="1">
      <alignment vertical="center"/>
    </xf>
    <xf numFmtId="37" fontId="7" fillId="8" borderId="0" xfId="0" applyFont="1" applyFill="1" applyBorder="1" applyAlignment="1">
      <alignment vertical="center"/>
    </xf>
    <xf numFmtId="3" fontId="7" fillId="8" borderId="7" xfId="0" applyNumberFormat="1" applyFont="1" applyFill="1" applyBorder="1" applyAlignment="1">
      <alignment vertical="center"/>
    </xf>
    <xf numFmtId="3" fontId="7" fillId="8" borderId="68" xfId="0" applyNumberFormat="1" applyFont="1" applyFill="1" applyBorder="1" applyAlignment="1" applyProtection="1">
      <alignment vertical="center"/>
    </xf>
    <xf numFmtId="3" fontId="7" fillId="8" borderId="63" xfId="0" applyNumberFormat="1" applyFont="1" applyFill="1" applyBorder="1" applyAlignment="1">
      <alignment vertical="center"/>
    </xf>
    <xf numFmtId="3" fontId="7" fillId="8" borderId="66" xfId="0" applyNumberFormat="1" applyFont="1" applyFill="1" applyBorder="1" applyAlignment="1" applyProtection="1">
      <alignment vertical="center"/>
    </xf>
    <xf numFmtId="37" fontId="7" fillId="8" borderId="5" xfId="0" applyFont="1" applyFill="1" applyBorder="1" applyAlignment="1">
      <alignment vertical="center"/>
    </xf>
    <xf numFmtId="37" fontId="13" fillId="0" borderId="82" xfId="0" applyNumberFormat="1" applyFont="1" applyFill="1" applyBorder="1" applyAlignment="1" applyProtection="1">
      <alignment vertical="center"/>
    </xf>
    <xf numFmtId="37" fontId="13" fillId="0" borderId="3" xfId="0" applyFont="1" applyFill="1" applyBorder="1" applyAlignment="1">
      <alignment vertical="center"/>
    </xf>
    <xf numFmtId="37" fontId="13" fillId="0" borderId="32" xfId="0" applyFont="1" applyFill="1" applyBorder="1" applyAlignment="1" applyProtection="1">
      <alignment vertical="center"/>
    </xf>
    <xf numFmtId="37" fontId="13" fillId="0" borderId="80" xfId="0" applyNumberFormat="1" applyFont="1" applyFill="1" applyBorder="1" applyAlignment="1" applyProtection="1">
      <alignment vertical="center" wrapText="1"/>
    </xf>
    <xf numFmtId="37" fontId="13" fillId="0" borderId="79" xfId="0" applyFont="1" applyFill="1" applyBorder="1" applyAlignment="1">
      <alignment vertical="center" wrapText="1"/>
    </xf>
    <xf numFmtId="10" fontId="6" fillId="5" borderId="15" xfId="11" applyNumberFormat="1" applyFill="1" applyBorder="1" applyProtection="1">
      <protection locked="0"/>
    </xf>
    <xf numFmtId="4" fontId="6" fillId="0" borderId="0" xfId="11" applyNumberFormat="1" applyBorder="1" applyProtection="1">
      <protection locked="0"/>
    </xf>
    <xf numFmtId="14" fontId="6" fillId="0" borderId="15" xfId="11" applyNumberFormat="1" applyBorder="1" applyProtection="1">
      <protection locked="0"/>
    </xf>
    <xf numFmtId="4" fontId="6" fillId="0" borderId="55" xfId="11" applyNumberFormat="1" applyBorder="1" applyProtection="1">
      <protection locked="0"/>
    </xf>
    <xf numFmtId="4" fontId="6" fillId="0" borderId="57" xfId="11" applyNumberFormat="1" applyBorder="1" applyProtection="1">
      <protection locked="0"/>
    </xf>
    <xf numFmtId="3" fontId="6" fillId="0" borderId="0" xfId="11" applyNumberFormat="1" applyFont="1" applyAlignment="1" applyProtection="1">
      <alignment horizontal="center" wrapText="1"/>
    </xf>
    <xf numFmtId="37" fontId="7" fillId="5" borderId="16" xfId="0" applyFont="1" applyFill="1" applyBorder="1" applyAlignment="1" applyProtection="1">
      <alignment vertical="center"/>
    </xf>
    <xf numFmtId="37" fontId="24" fillId="5" borderId="16" xfId="0" applyFont="1" applyFill="1" applyBorder="1" applyAlignment="1" applyProtection="1">
      <alignment vertical="center"/>
      <protection locked="0"/>
    </xf>
    <xf numFmtId="37" fontId="7" fillId="5" borderId="16" xfId="0" applyFont="1" applyFill="1" applyBorder="1" applyAlignment="1" applyProtection="1">
      <alignment vertical="center"/>
      <protection locked="0"/>
    </xf>
    <xf numFmtId="37" fontId="7" fillId="8" borderId="34" xfId="0" applyFont="1" applyFill="1" applyBorder="1" applyAlignment="1">
      <alignment horizontal="centerContinuous" vertical="center"/>
    </xf>
    <xf numFmtId="37" fontId="32" fillId="0" borderId="0" xfId="0" applyFont="1" applyFill="1"/>
    <xf numFmtId="37" fontId="13" fillId="0" borderId="0" xfId="0" applyFont="1" applyFill="1" applyAlignment="1">
      <alignment horizontal="centerContinuous"/>
    </xf>
    <xf numFmtId="37" fontId="13" fillId="0" borderId="56" xfId="0" applyFont="1" applyFill="1" applyBorder="1" applyAlignment="1">
      <alignment horizontal="left"/>
    </xf>
    <xf numFmtId="37" fontId="7" fillId="0" borderId="57" xfId="0" applyFont="1" applyFill="1" applyBorder="1" applyAlignment="1">
      <alignment horizontal="left"/>
    </xf>
    <xf numFmtId="37" fontId="7" fillId="0" borderId="32" xfId="0" applyFont="1" applyFill="1" applyBorder="1" applyAlignment="1">
      <alignment horizontal="centerContinuous"/>
    </xf>
    <xf numFmtId="37" fontId="7" fillId="0" borderId="9" xfId="0" applyFont="1" applyFill="1" applyBorder="1"/>
    <xf numFmtId="14" fontId="7" fillId="5" borderId="15" xfId="0" applyNumberFormat="1" applyFont="1" applyFill="1" applyBorder="1" applyAlignment="1" applyProtection="1">
      <alignment horizontal="centerContinuous"/>
      <protection locked="0"/>
    </xf>
    <xf numFmtId="37" fontId="7" fillId="0" borderId="0" xfId="0" applyFont="1" applyFill="1" applyAlignment="1">
      <alignment horizontal="left"/>
    </xf>
    <xf numFmtId="37" fontId="7" fillId="0" borderId="0" xfId="0" applyFont="1" applyFill="1" applyBorder="1" applyAlignment="1">
      <alignment horizontal="centerContinuous"/>
    </xf>
    <xf numFmtId="37" fontId="7" fillId="8" borderId="8" xfId="0" applyFont="1" applyFill="1" applyBorder="1" applyAlignment="1">
      <alignment horizontal="centerContinuous" vertical="justify"/>
    </xf>
    <xf numFmtId="37" fontId="7" fillId="8" borderId="16" xfId="0" applyFont="1" applyFill="1" applyBorder="1" applyAlignment="1" applyProtection="1">
      <alignment horizontal="center" vertical="center" wrapText="1"/>
    </xf>
    <xf numFmtId="37" fontId="7" fillId="8" borderId="16" xfId="0" applyFont="1" applyFill="1" applyBorder="1" applyAlignment="1">
      <alignment horizontal="center" vertical="center" wrapText="1"/>
    </xf>
    <xf numFmtId="170" fontId="7" fillId="5" borderId="16" xfId="0" applyNumberFormat="1" applyFont="1" applyFill="1" applyBorder="1" applyAlignment="1" applyProtection="1">
      <alignment horizontal="right" vertical="center"/>
      <protection locked="0"/>
    </xf>
    <xf numFmtId="37" fontId="7" fillId="5" borderId="16" xfId="0" applyFont="1" applyFill="1" applyBorder="1" applyAlignment="1" applyProtection="1">
      <alignment horizontal="right" vertical="center"/>
      <protection locked="0"/>
    </xf>
    <xf numFmtId="37" fontId="7" fillId="5" borderId="16" xfId="0" applyFont="1" applyFill="1" applyBorder="1" applyAlignment="1" applyProtection="1">
      <alignment horizontal="right"/>
      <protection locked="0"/>
    </xf>
    <xf numFmtId="37" fontId="7" fillId="5" borderId="34" xfId="0" applyFont="1" applyFill="1" applyBorder="1" applyProtection="1">
      <protection locked="0"/>
    </xf>
    <xf numFmtId="37" fontId="30" fillId="0" borderId="16" xfId="0" applyFont="1" applyFill="1" applyBorder="1" applyAlignment="1" applyProtection="1">
      <alignment horizontal="right" vertical="center"/>
    </xf>
    <xf numFmtId="1" fontId="7" fillId="6" borderId="49" xfId="0" applyNumberFormat="1" applyFont="1" applyFill="1" applyBorder="1" applyProtection="1"/>
    <xf numFmtId="1" fontId="7" fillId="6" borderId="22" xfId="0" applyNumberFormat="1" applyFont="1" applyFill="1" applyBorder="1" applyProtection="1"/>
    <xf numFmtId="37" fontId="7" fillId="6" borderId="22" xfId="0" applyFont="1" applyFill="1" applyBorder="1" applyProtection="1"/>
    <xf numFmtId="37" fontId="30" fillId="0" borderId="0" xfId="0" applyFont="1" applyFill="1" applyBorder="1" applyAlignment="1" applyProtection="1">
      <alignment horizontal="right" vertical="center"/>
    </xf>
    <xf numFmtId="37" fontId="7" fillId="0" borderId="27" xfId="0" applyFont="1" applyFill="1" applyBorder="1" applyProtection="1">
      <protection locked="0"/>
    </xf>
    <xf numFmtId="37" fontId="7" fillId="0" borderId="27" xfId="0" applyFont="1" applyFill="1" applyBorder="1"/>
    <xf numFmtId="170" fontId="7" fillId="5" borderId="6" xfId="0" applyNumberFormat="1" applyFont="1" applyFill="1" applyBorder="1" applyAlignment="1" applyProtection="1">
      <alignment horizontal="right" vertical="center"/>
      <protection locked="0"/>
    </xf>
    <xf numFmtId="37" fontId="7" fillId="5" borderId="6" xfId="0" applyFont="1" applyFill="1" applyBorder="1" applyProtection="1">
      <protection locked="0"/>
    </xf>
    <xf numFmtId="37" fontId="7" fillId="0" borderId="16" xfId="0" applyFont="1" applyFill="1" applyBorder="1" applyProtection="1">
      <protection locked="0"/>
    </xf>
    <xf numFmtId="37" fontId="7" fillId="0" borderId="6" xfId="0" applyFont="1" applyFill="1" applyBorder="1" applyProtection="1">
      <protection locked="0"/>
    </xf>
    <xf numFmtId="37" fontId="30" fillId="0" borderId="0" xfId="0" applyFont="1" applyFill="1" applyBorder="1" applyAlignment="1">
      <alignment horizontal="right" vertical="center"/>
    </xf>
    <xf numFmtId="37" fontId="13" fillId="0" borderId="50" xfId="0" applyFont="1" applyFill="1" applyBorder="1" applyAlignment="1" applyProtection="1">
      <alignment vertical="center"/>
    </xf>
    <xf numFmtId="37" fontId="7" fillId="0" borderId="37" xfId="0" applyFont="1" applyFill="1" applyBorder="1" applyAlignment="1" applyProtection="1">
      <alignment vertical="center"/>
    </xf>
    <xf numFmtId="1" fontId="7" fillId="6" borderId="38" xfId="0" applyNumberFormat="1" applyFont="1" applyFill="1" applyBorder="1" applyProtection="1"/>
    <xf numFmtId="37" fontId="29" fillId="0" borderId="0" xfId="0" applyFont="1" applyFill="1" applyAlignment="1">
      <alignment vertical="center"/>
    </xf>
    <xf numFmtId="37" fontId="7" fillId="0" borderId="23" xfId="0" applyFont="1" applyFill="1" applyBorder="1" applyAlignment="1">
      <alignment horizontal="centerContinuous"/>
    </xf>
    <xf numFmtId="37" fontId="7" fillId="0" borderId="35" xfId="0" applyFont="1" applyFill="1" applyBorder="1"/>
    <xf numFmtId="37" fontId="7" fillId="0" borderId="36" xfId="0" applyFont="1" applyFill="1" applyBorder="1" applyAlignment="1">
      <alignment horizontal="centerContinuous"/>
    </xf>
    <xf numFmtId="37" fontId="13" fillId="0" borderId="0" xfId="0" applyFont="1" applyFill="1" applyBorder="1" applyAlignment="1">
      <alignment horizontal="centerContinuous"/>
    </xf>
    <xf numFmtId="166" fontId="7" fillId="0" borderId="0" xfId="7" applyFont="1" applyFill="1" applyBorder="1" applyAlignment="1" applyProtection="1">
      <alignment horizontal="right"/>
    </xf>
    <xf numFmtId="37" fontId="7" fillId="0" borderId="0" xfId="0" applyFont="1" applyFill="1" applyAlignment="1" applyProtection="1">
      <alignment horizontal="centerContinuous"/>
      <protection locked="0"/>
    </xf>
    <xf numFmtId="14" fontId="32" fillId="0" borderId="15" xfId="0" applyNumberFormat="1" applyFont="1" applyFill="1" applyBorder="1" applyProtection="1">
      <protection locked="0"/>
    </xf>
    <xf numFmtId="166" fontId="7" fillId="0" borderId="0" xfId="7" applyFont="1" applyFill="1" applyBorder="1" applyAlignment="1" applyProtection="1">
      <alignment horizontal="centerContinuous" vertical="center"/>
    </xf>
    <xf numFmtId="37" fontId="7" fillId="0" borderId="45" xfId="0" applyFont="1" applyFill="1" applyBorder="1" applyAlignment="1">
      <alignment horizontal="centerContinuous"/>
    </xf>
    <xf numFmtId="37" fontId="7" fillId="0" borderId="5" xfId="0" applyFont="1" applyFill="1" applyBorder="1" applyAlignment="1">
      <alignment horizontal="center"/>
    </xf>
    <xf numFmtId="37" fontId="7" fillId="5" borderId="55" xfId="0" applyFont="1" applyFill="1" applyBorder="1" applyProtection="1">
      <protection locked="0"/>
    </xf>
    <xf numFmtId="37" fontId="7" fillId="5" borderId="57" xfId="0" applyFont="1" applyFill="1" applyBorder="1"/>
    <xf numFmtId="37" fontId="7" fillId="5" borderId="42" xfId="0" applyFont="1" applyFill="1" applyBorder="1" applyAlignment="1" applyProtection="1">
      <alignment horizontal="right"/>
      <protection locked="0"/>
    </xf>
    <xf numFmtId="37" fontId="7" fillId="5" borderId="52" xfId="0" applyFont="1" applyFill="1" applyBorder="1" applyAlignment="1" applyProtection="1">
      <alignment horizontal="right"/>
      <protection locked="0"/>
    </xf>
    <xf numFmtId="37" fontId="7" fillId="5" borderId="76" xfId="0" applyFont="1" applyFill="1" applyBorder="1" applyProtection="1">
      <protection locked="0"/>
    </xf>
    <xf numFmtId="169" fontId="7" fillId="5" borderId="42" xfId="0" applyNumberFormat="1" applyFont="1" applyFill="1" applyBorder="1" applyAlignment="1" applyProtection="1">
      <alignment horizontal="right"/>
      <protection locked="0"/>
    </xf>
    <xf numFmtId="169" fontId="7" fillId="5" borderId="53" xfId="0" applyNumberFormat="1" applyFont="1" applyFill="1" applyBorder="1" applyAlignment="1" applyProtection="1">
      <alignment horizontal="right"/>
      <protection locked="0"/>
    </xf>
    <xf numFmtId="37" fontId="7" fillId="5" borderId="53" xfId="0" applyFont="1" applyFill="1" applyBorder="1" applyProtection="1">
      <protection locked="0"/>
    </xf>
    <xf numFmtId="37" fontId="7" fillId="5" borderId="77" xfId="0" applyFont="1" applyFill="1" applyBorder="1" applyProtection="1">
      <protection locked="0"/>
    </xf>
    <xf numFmtId="37" fontId="7" fillId="5" borderId="53" xfId="0" applyFont="1" applyFill="1" applyBorder="1" applyAlignment="1" applyProtection="1">
      <alignment horizontal="centerContinuous"/>
      <protection locked="0"/>
    </xf>
    <xf numFmtId="37" fontId="7" fillId="5" borderId="53" xfId="0" applyFont="1" applyFill="1" applyBorder="1" applyAlignment="1" applyProtection="1">
      <alignment horizontal="center"/>
      <protection locked="0"/>
    </xf>
    <xf numFmtId="3" fontId="7" fillId="5" borderId="53" xfId="0" applyNumberFormat="1" applyFont="1" applyFill="1" applyBorder="1" applyProtection="1">
      <protection locked="0"/>
    </xf>
    <xf numFmtId="169" fontId="7" fillId="5" borderId="88" xfId="0" applyNumberFormat="1" applyFont="1" applyFill="1" applyBorder="1" applyAlignment="1" applyProtection="1">
      <alignment horizontal="right"/>
      <protection locked="0"/>
    </xf>
    <xf numFmtId="169" fontId="7" fillId="5" borderId="51" xfId="0" applyNumberFormat="1" applyFont="1" applyFill="1" applyBorder="1" applyAlignment="1" applyProtection="1">
      <alignment horizontal="right"/>
      <protection locked="0"/>
    </xf>
    <xf numFmtId="37" fontId="7" fillId="5" borderId="75" xfId="0" applyFont="1" applyFill="1" applyBorder="1" applyProtection="1">
      <protection locked="0"/>
    </xf>
    <xf numFmtId="37" fontId="7" fillId="8" borderId="39" xfId="0" applyFont="1" applyFill="1" applyBorder="1"/>
    <xf numFmtId="37" fontId="7" fillId="8" borderId="40" xfId="0" applyFont="1" applyFill="1" applyBorder="1"/>
    <xf numFmtId="37" fontId="13" fillId="8" borderId="40" xfId="0" applyFont="1" applyFill="1" applyBorder="1" applyAlignment="1">
      <alignment horizontal="left"/>
    </xf>
    <xf numFmtId="37" fontId="7" fillId="8" borderId="54" xfId="0" applyFont="1" applyFill="1" applyBorder="1" applyAlignment="1">
      <alignment horizontal="center"/>
    </xf>
    <xf numFmtId="37" fontId="7" fillId="8" borderId="41" xfId="0" applyFont="1" applyFill="1" applyBorder="1" applyAlignment="1">
      <alignment horizontal="center" wrapText="1"/>
    </xf>
    <xf numFmtId="37" fontId="7" fillId="8" borderId="54" xfId="0" applyFont="1" applyFill="1" applyBorder="1" applyAlignment="1">
      <alignment horizontal="center" wrapText="1"/>
    </xf>
    <xf numFmtId="169" fontId="7" fillId="5" borderId="83" xfId="0" applyNumberFormat="1" applyFont="1" applyFill="1" applyBorder="1" applyAlignment="1" applyProtection="1">
      <alignment horizontal="right"/>
      <protection locked="0"/>
    </xf>
    <xf numFmtId="169" fontId="7" fillId="5" borderId="77" xfId="0" applyNumberFormat="1" applyFont="1" applyFill="1" applyBorder="1" applyAlignment="1" applyProtection="1">
      <alignment horizontal="right"/>
      <protection locked="0"/>
    </xf>
    <xf numFmtId="169" fontId="7" fillId="5" borderId="93" xfId="0" applyNumberFormat="1" applyFont="1" applyFill="1" applyBorder="1" applyAlignment="1" applyProtection="1">
      <alignment horizontal="right"/>
      <protection locked="0"/>
    </xf>
    <xf numFmtId="37" fontId="7" fillId="5" borderId="93" xfId="0" applyFont="1" applyFill="1" applyBorder="1" applyProtection="1">
      <protection locked="0"/>
    </xf>
    <xf numFmtId="169" fontId="7" fillId="5" borderId="75" xfId="0" applyNumberFormat="1" applyFont="1" applyFill="1" applyBorder="1" applyAlignment="1" applyProtection="1">
      <alignment horizontal="right"/>
      <protection locked="0"/>
    </xf>
    <xf numFmtId="37" fontId="2" fillId="0" borderId="0" xfId="0" applyFont="1" applyFill="1" applyBorder="1" applyAlignment="1" applyProtection="1">
      <alignment horizontal="left"/>
      <protection locked="0"/>
    </xf>
    <xf numFmtId="37" fontId="2" fillId="0" borderId="0" xfId="0" applyFont="1" applyFill="1" applyBorder="1"/>
    <xf numFmtId="37" fontId="2" fillId="0" borderId="0" xfId="0" applyFont="1" applyFill="1" applyBorder="1" applyAlignment="1">
      <alignment horizontal="right"/>
    </xf>
    <xf numFmtId="37" fontId="2" fillId="0" borderId="0" xfId="0" applyFont="1" applyFill="1"/>
    <xf numFmtId="37" fontId="2" fillId="0" borderId="65" xfId="0" applyFont="1" applyFill="1" applyBorder="1" applyAlignment="1">
      <alignment wrapText="1"/>
    </xf>
    <xf numFmtId="37" fontId="2" fillId="0" borderId="64" xfId="0" applyFont="1" applyFill="1" applyBorder="1" applyAlignment="1">
      <alignment wrapText="1"/>
    </xf>
    <xf numFmtId="37" fontId="2" fillId="0" borderId="64" xfId="0" applyFont="1" applyFill="1" applyBorder="1"/>
    <xf numFmtId="37" fontId="2" fillId="0" borderId="63" xfId="0" applyFont="1" applyFill="1" applyBorder="1"/>
    <xf numFmtId="37" fontId="2" fillId="0" borderId="63" xfId="0" applyFont="1" applyFill="1" applyBorder="1" applyAlignment="1">
      <alignment horizontal="center"/>
    </xf>
    <xf numFmtId="37" fontId="2" fillId="0" borderId="66" xfId="0" applyFont="1" applyFill="1" applyBorder="1" applyAlignment="1">
      <alignment wrapText="1"/>
    </xf>
    <xf numFmtId="37" fontId="2" fillId="0" borderId="67" xfId="0" applyFont="1" applyFill="1" applyBorder="1" applyAlignment="1">
      <alignment wrapText="1"/>
    </xf>
    <xf numFmtId="37" fontId="2" fillId="0" borderId="47" xfId="0" applyFont="1" applyFill="1" applyBorder="1" applyAlignment="1">
      <alignment wrapText="1"/>
    </xf>
    <xf numFmtId="37" fontId="2" fillId="0" borderId="47" xfId="0" applyFont="1" applyFill="1" applyBorder="1"/>
    <xf numFmtId="37" fontId="2" fillId="0" borderId="16" xfId="0" applyFont="1" applyFill="1" applyBorder="1"/>
    <xf numFmtId="37" fontId="2" fillId="0" borderId="7" xfId="0" applyFont="1" applyFill="1" applyBorder="1" applyAlignment="1">
      <alignment horizontal="center"/>
    </xf>
    <xf numFmtId="37" fontId="2" fillId="0" borderId="68" xfId="0" applyFont="1" applyFill="1" applyBorder="1" applyAlignment="1">
      <alignment wrapText="1"/>
    </xf>
    <xf numFmtId="37" fontId="2" fillId="0" borderId="69" xfId="0" applyFont="1" applyFill="1" applyBorder="1" applyAlignment="1">
      <alignment wrapText="1"/>
    </xf>
    <xf numFmtId="37" fontId="2" fillId="0" borderId="70" xfId="0" applyFont="1" applyFill="1" applyBorder="1" applyAlignment="1">
      <alignment wrapText="1"/>
    </xf>
    <xf numFmtId="37" fontId="2" fillId="0" borderId="70" xfId="0" applyFont="1" applyFill="1" applyBorder="1"/>
    <xf numFmtId="37" fontId="2" fillId="0" borderId="73" xfId="0" applyFont="1" applyFill="1" applyBorder="1"/>
    <xf numFmtId="37" fontId="2" fillId="0" borderId="74" xfId="0" applyFont="1" applyFill="1" applyBorder="1" applyAlignment="1">
      <alignment horizontal="center"/>
    </xf>
    <xf numFmtId="37" fontId="2" fillId="0" borderId="71" xfId="0" applyFont="1" applyFill="1" applyBorder="1" applyAlignment="1">
      <alignment wrapText="1"/>
    </xf>
    <xf numFmtId="37" fontId="2" fillId="0" borderId="6" xfId="0" applyFont="1" applyFill="1" applyBorder="1"/>
    <xf numFmtId="166" fontId="7" fillId="0" borderId="0" xfId="7" applyFont="1" applyFill="1" applyAlignment="1" applyProtection="1">
      <alignment horizontal="right" vertical="center"/>
    </xf>
    <xf numFmtId="37" fontId="7" fillId="0" borderId="0" xfId="0" applyFont="1" applyFill="1" applyBorder="1" applyAlignment="1" applyProtection="1">
      <alignment horizontal="left"/>
      <protection locked="0"/>
    </xf>
    <xf numFmtId="37" fontId="7" fillId="0" borderId="0" xfId="0" applyFont="1" applyFill="1" applyBorder="1" applyAlignment="1" applyProtection="1">
      <alignment horizontal="right"/>
      <protection locked="0"/>
    </xf>
    <xf numFmtId="37" fontId="7" fillId="0" borderId="33" xfId="0" applyFont="1" applyFill="1" applyBorder="1"/>
    <xf numFmtId="166" fontId="15" fillId="0" borderId="0" xfId="7" applyFont="1" applyFill="1" applyAlignment="1" applyProtection="1">
      <alignment horizontal="center" vertical="center"/>
    </xf>
    <xf numFmtId="37" fontId="7" fillId="0" borderId="0" xfId="0" applyFont="1" applyFill="1" applyBorder="1" applyAlignment="1">
      <alignment horizontal="center" shrinkToFit="1"/>
    </xf>
    <xf numFmtId="37" fontId="7" fillId="0" borderId="65" xfId="0" applyFont="1" applyFill="1" applyBorder="1" applyAlignment="1">
      <alignment wrapText="1"/>
    </xf>
    <xf numFmtId="37" fontId="7" fillId="0" borderId="64" xfId="0" applyFont="1" applyFill="1" applyBorder="1" applyAlignment="1">
      <alignment wrapText="1"/>
    </xf>
    <xf numFmtId="37" fontId="7" fillId="0" borderId="64" xfId="0" applyFont="1" applyFill="1" applyBorder="1"/>
    <xf numFmtId="37" fontId="7" fillId="0" borderId="63" xfId="0" applyFont="1" applyFill="1" applyBorder="1"/>
    <xf numFmtId="37" fontId="7" fillId="0" borderId="72" xfId="0" applyFont="1" applyFill="1" applyBorder="1" applyAlignment="1">
      <alignment horizontal="right" wrapText="1"/>
    </xf>
    <xf numFmtId="37" fontId="7" fillId="0" borderId="67" xfId="0" applyFont="1" applyFill="1" applyBorder="1" applyAlignment="1">
      <alignment wrapText="1"/>
    </xf>
    <xf numFmtId="37" fontId="7" fillId="0" borderId="47" xfId="0" applyFont="1" applyFill="1" applyBorder="1" applyAlignment="1">
      <alignment wrapText="1"/>
    </xf>
    <xf numFmtId="37" fontId="7" fillId="0" borderId="42" xfId="0" applyFont="1" applyFill="1" applyBorder="1" applyAlignment="1">
      <alignment horizontal="right" wrapText="1"/>
    </xf>
    <xf numFmtId="37" fontId="7" fillId="0" borderId="69" xfId="0" applyFont="1" applyFill="1" applyBorder="1" applyAlignment="1">
      <alignment wrapText="1"/>
    </xf>
    <xf numFmtId="37" fontId="7" fillId="0" borderId="70" xfId="0" applyFont="1" applyFill="1" applyBorder="1" applyAlignment="1">
      <alignment wrapText="1"/>
    </xf>
    <xf numFmtId="37" fontId="7" fillId="0" borderId="70" xfId="0" applyFont="1" applyFill="1" applyBorder="1"/>
    <xf numFmtId="37" fontId="7" fillId="0" borderId="73" xfId="0" applyFont="1" applyFill="1" applyBorder="1"/>
    <xf numFmtId="37" fontId="7" fillId="0" borderId="46" xfId="0" applyFont="1" applyFill="1" applyBorder="1" applyAlignment="1">
      <alignment horizontal="right" wrapText="1"/>
    </xf>
    <xf numFmtId="37" fontId="7" fillId="0" borderId="0" xfId="0" applyFont="1" applyFill="1" applyBorder="1" applyAlignment="1">
      <alignment wrapText="1"/>
    </xf>
    <xf numFmtId="37" fontId="7" fillId="0" borderId="0" xfId="0" applyFont="1" applyFill="1" applyBorder="1" applyAlignment="1">
      <alignment horizontal="right" wrapText="1"/>
    </xf>
    <xf numFmtId="37" fontId="1" fillId="6" borderId="38" xfId="0" applyFont="1" applyFill="1" applyBorder="1" applyAlignment="1">
      <alignment horizontal="center" vertical="center"/>
    </xf>
    <xf numFmtId="37" fontId="1" fillId="6" borderId="37" xfId="0" applyFont="1" applyFill="1" applyBorder="1" applyAlignment="1">
      <alignment horizontal="center" vertical="center"/>
    </xf>
    <xf numFmtId="37" fontId="1" fillId="6" borderId="62" xfId="0" applyFont="1" applyFill="1" applyBorder="1" applyAlignment="1">
      <alignment horizontal="center" vertical="center" wrapText="1"/>
    </xf>
    <xf numFmtId="37" fontId="1" fillId="6" borderId="37" xfId="0" applyFont="1" applyFill="1" applyBorder="1" applyAlignment="1">
      <alignment horizontal="center" vertical="center" wrapText="1"/>
    </xf>
    <xf numFmtId="37" fontId="1" fillId="6" borderId="48" xfId="0" applyFont="1" applyFill="1" applyBorder="1" applyAlignment="1">
      <alignment horizontal="center" vertical="center" wrapText="1" shrinkToFit="1"/>
    </xf>
    <xf numFmtId="37" fontId="1" fillId="7" borderId="38" xfId="0" applyFont="1" applyFill="1" applyBorder="1" applyAlignment="1">
      <alignment horizontal="center" vertical="center"/>
    </xf>
    <xf numFmtId="37" fontId="1" fillId="7" borderId="37" xfId="0" applyFont="1" applyFill="1" applyBorder="1" applyAlignment="1">
      <alignment horizontal="center" vertical="center"/>
    </xf>
    <xf numFmtId="37" fontId="1" fillId="7" borderId="37" xfId="0" applyFont="1" applyFill="1" applyBorder="1" applyAlignment="1">
      <alignment horizontal="center" vertical="center" wrapText="1"/>
    </xf>
    <xf numFmtId="37" fontId="1" fillId="7" borderId="48" xfId="0" applyFont="1" applyFill="1" applyBorder="1" applyAlignment="1">
      <alignment horizontal="center" vertical="center" wrapText="1"/>
    </xf>
    <xf numFmtId="170" fontId="7" fillId="5" borderId="12" xfId="7" applyNumberFormat="1" applyFont="1" applyFill="1" applyBorder="1" applyAlignment="1" applyProtection="1">
      <alignment horizontal="right" vertical="center"/>
    </xf>
    <xf numFmtId="166" fontId="7" fillId="5" borderId="55" xfId="7" applyFont="1" applyFill="1" applyBorder="1" applyAlignment="1" applyProtection="1">
      <alignment horizontal="left" vertical="center"/>
      <protection locked="0"/>
    </xf>
    <xf numFmtId="37" fontId="7" fillId="5" borderId="57" xfId="0" applyFont="1" applyFill="1" applyBorder="1" applyAlignment="1">
      <alignment horizontal="center" vertical="center"/>
    </xf>
    <xf numFmtId="3" fontId="7" fillId="8" borderId="71" xfId="0" applyNumberFormat="1" applyFont="1" applyFill="1" applyBorder="1" applyAlignment="1" applyProtection="1">
      <alignment horizontal="center" vertical="center"/>
    </xf>
    <xf numFmtId="14" fontId="7" fillId="0" borderId="45" xfId="0" applyNumberFormat="1" applyFont="1" applyFill="1" applyBorder="1" applyProtection="1">
      <protection locked="0"/>
    </xf>
    <xf numFmtId="166" fontId="7" fillId="0" borderId="0" xfId="7" applyFont="1" applyFill="1" applyBorder="1" applyAlignment="1" applyProtection="1">
      <alignment horizontal="left"/>
      <protection locked="0"/>
    </xf>
    <xf numFmtId="14" fontId="7" fillId="0" borderId="0" xfId="7" applyNumberFormat="1" applyFont="1" applyFill="1" applyBorder="1" applyAlignment="1" applyProtection="1">
      <alignment horizontal="left"/>
      <protection locked="0"/>
    </xf>
    <xf numFmtId="170" fontId="16" fillId="6" borderId="14" xfId="7" applyNumberFormat="1" applyFont="1" applyFill="1" applyBorder="1" applyAlignment="1" applyProtection="1">
      <alignment horizontal="right" vertical="center"/>
    </xf>
    <xf numFmtId="170" fontId="16" fillId="6" borderId="13" xfId="7" applyNumberFormat="1" applyFont="1" applyFill="1" applyBorder="1" applyAlignment="1" applyProtection="1">
      <alignment horizontal="right" vertical="center"/>
    </xf>
    <xf numFmtId="9" fontId="6" fillId="0" borderId="15" xfId="9" applyFont="1" applyFill="1" applyBorder="1" applyProtection="1">
      <protection locked="0"/>
    </xf>
    <xf numFmtId="9" fontId="6" fillId="0" borderId="51" xfId="9" applyFont="1" applyFill="1" applyBorder="1" applyProtection="1">
      <protection locked="0"/>
    </xf>
    <xf numFmtId="166" fontId="34" fillId="8" borderId="55" xfId="8" applyFont="1" applyFill="1" applyBorder="1" applyAlignment="1" applyProtection="1">
      <alignment horizontal="left" vertical="center"/>
    </xf>
    <xf numFmtId="166" fontId="3" fillId="0" borderId="3" xfId="8" applyFont="1" applyFill="1" applyBorder="1" applyAlignment="1" applyProtection="1">
      <alignment horizontal="left" vertical="center"/>
    </xf>
    <xf numFmtId="166" fontId="35" fillId="0" borderId="4" xfId="8" applyFont="1" applyFill="1" applyBorder="1" applyAlignment="1" applyProtection="1">
      <alignment horizontal="center" vertical="center" wrapText="1"/>
      <protection locked="0"/>
    </xf>
    <xf numFmtId="37" fontId="7" fillId="5" borderId="4" xfId="0" applyFont="1" applyFill="1" applyBorder="1" applyProtection="1">
      <protection locked="0"/>
    </xf>
    <xf numFmtId="37" fontId="7" fillId="0" borderId="34" xfId="0" applyFont="1" applyBorder="1" applyAlignment="1" applyProtection="1">
      <alignment horizontal="center"/>
      <protection locked="0"/>
    </xf>
    <xf numFmtId="14" fontId="7" fillId="5" borderId="34" xfId="0" applyNumberFormat="1" applyFont="1" applyFill="1" applyBorder="1" applyProtection="1">
      <protection locked="0"/>
    </xf>
    <xf numFmtId="37" fontId="7" fillId="0" borderId="3" xfId="0" applyFont="1" applyBorder="1" applyProtection="1">
      <protection locked="0"/>
    </xf>
    <xf numFmtId="37" fontId="7" fillId="0" borderId="23" xfId="0" applyFont="1" applyBorder="1" applyProtection="1">
      <protection locked="0"/>
    </xf>
    <xf numFmtId="172" fontId="16" fillId="9" borderId="4" xfId="1" applyNumberFormat="1" applyFont="1" applyFill="1" applyBorder="1" applyAlignment="1" applyProtection="1">
      <alignment horizontal="right" vertical="center"/>
    </xf>
    <xf numFmtId="172" fontId="16" fillId="9" borderId="6" xfId="1" applyNumberFormat="1" applyFont="1" applyFill="1" applyBorder="1" applyAlignment="1" applyProtection="1">
      <alignment horizontal="right" vertical="center"/>
      <protection locked="0"/>
    </xf>
    <xf numFmtId="172" fontId="16" fillId="9" borderId="16" xfId="1" applyNumberFormat="1" applyFont="1" applyFill="1" applyBorder="1" applyAlignment="1" applyProtection="1">
      <alignment horizontal="right" vertical="center"/>
      <protection locked="0"/>
    </xf>
    <xf numFmtId="172" fontId="7" fillId="9" borderId="4" xfId="1" applyNumberFormat="1" applyFont="1" applyFill="1" applyBorder="1" applyAlignment="1" applyProtection="1">
      <alignment horizontal="right"/>
    </xf>
    <xf numFmtId="172" fontId="7" fillId="9" borderId="16" xfId="1" applyNumberFormat="1" applyFont="1" applyFill="1" applyBorder="1" applyAlignment="1" applyProtection="1">
      <alignment horizontal="right"/>
    </xf>
    <xf numFmtId="172" fontId="16" fillId="10" borderId="16" xfId="1" applyNumberFormat="1" applyFont="1" applyFill="1" applyBorder="1" applyAlignment="1" applyProtection="1">
      <alignment horizontal="right" vertical="center"/>
      <protection locked="0"/>
    </xf>
    <xf numFmtId="172" fontId="16" fillId="10" borderId="6" xfId="1" applyNumberFormat="1" applyFont="1" applyFill="1" applyBorder="1" applyAlignment="1" applyProtection="1">
      <alignment horizontal="right" vertical="center"/>
      <protection locked="0"/>
    </xf>
    <xf numFmtId="172" fontId="16" fillId="10" borderId="4" xfId="1" applyNumberFormat="1" applyFont="1" applyFill="1" applyBorder="1" applyAlignment="1" applyProtection="1">
      <alignment horizontal="right" vertical="center"/>
      <protection locked="0"/>
    </xf>
    <xf numFmtId="172" fontId="16" fillId="11" borderId="6" xfId="1" applyNumberFormat="1" applyFont="1" applyFill="1" applyBorder="1" applyAlignment="1" applyProtection="1">
      <alignment horizontal="right" vertical="center"/>
    </xf>
    <xf numFmtId="172" fontId="16" fillId="11" borderId="16" xfId="1" applyNumberFormat="1" applyFont="1" applyFill="1" applyBorder="1" applyAlignment="1" applyProtection="1">
      <alignment horizontal="right" vertical="center"/>
    </xf>
    <xf numFmtId="172" fontId="7" fillId="11" borderId="16" xfId="1" applyNumberFormat="1" applyFont="1" applyFill="1" applyBorder="1" applyAlignment="1" applyProtection="1">
      <alignment horizontal="right"/>
    </xf>
    <xf numFmtId="172" fontId="16" fillId="11" borderId="73" xfId="1" applyNumberFormat="1" applyFont="1" applyFill="1" applyBorder="1" applyAlignment="1" applyProtection="1">
      <alignment horizontal="right" vertical="center"/>
    </xf>
    <xf numFmtId="172" fontId="16" fillId="11" borderId="4" xfId="1" applyNumberFormat="1" applyFont="1" applyFill="1" applyBorder="1" applyAlignment="1" applyProtection="1">
      <alignment horizontal="right" vertical="center"/>
    </xf>
    <xf numFmtId="172" fontId="16" fillId="11" borderId="16" xfId="1" applyNumberFormat="1" applyFont="1" applyFill="1" applyBorder="1" applyAlignment="1" applyProtection="1">
      <alignment horizontal="center" vertical="center"/>
    </xf>
    <xf numFmtId="9" fontId="7" fillId="0" borderId="0" xfId="0" applyNumberFormat="1" applyFont="1" applyFill="1"/>
    <xf numFmtId="166" fontId="16" fillId="8" borderId="95" xfId="7" applyFont="1" applyFill="1" applyBorder="1" applyAlignment="1" applyProtection="1">
      <alignment vertical="center"/>
      <protection locked="0"/>
    </xf>
    <xf numFmtId="166" fontId="16" fillId="0" borderId="98" xfId="7" applyFont="1" applyFill="1" applyBorder="1" applyAlignment="1" applyProtection="1">
      <alignment horizontal="center" vertical="center"/>
      <protection locked="0"/>
    </xf>
    <xf numFmtId="14" fontId="7" fillId="0" borderId="15" xfId="7" applyNumberFormat="1" applyFont="1" applyFill="1" applyBorder="1" applyAlignment="1" applyProtection="1">
      <alignment horizontal="left"/>
    </xf>
    <xf numFmtId="9" fontId="7" fillId="5" borderId="15" xfId="9" applyFont="1" applyFill="1" applyBorder="1" applyAlignment="1" applyProtection="1">
      <alignment horizontal="center" vertical="center"/>
      <protection locked="0"/>
    </xf>
    <xf numFmtId="166" fontId="7" fillId="0" borderId="55" xfId="7" applyFont="1" applyFill="1" applyBorder="1" applyAlignment="1" applyProtection="1">
      <alignment horizontal="left"/>
    </xf>
    <xf numFmtId="166" fontId="7" fillId="0" borderId="56" xfId="7" applyFont="1" applyFill="1" applyBorder="1" applyAlignment="1" applyProtection="1">
      <alignment horizontal="left" vertical="center"/>
    </xf>
    <xf numFmtId="166" fontId="7" fillId="0" borderId="57" xfId="7" applyFont="1" applyFill="1" applyBorder="1" applyAlignment="1" applyProtection="1">
      <alignment horizontal="left" vertical="center"/>
    </xf>
    <xf numFmtId="166" fontId="16" fillId="0" borderId="101" xfId="7" applyFont="1" applyFill="1" applyBorder="1" applyAlignment="1" applyProtection="1">
      <alignment horizontal="center" vertical="center"/>
    </xf>
    <xf numFmtId="2" fontId="7" fillId="0" borderId="102" xfId="0" applyNumberFormat="1" applyFont="1" applyFill="1" applyBorder="1" applyAlignment="1" applyProtection="1">
      <alignment horizontal="right"/>
      <protection locked="0"/>
    </xf>
    <xf numFmtId="10" fontId="7" fillId="0" borderId="102" xfId="0" applyNumberFormat="1" applyFont="1" applyFill="1" applyBorder="1" applyAlignment="1">
      <alignment horizontal="right"/>
    </xf>
    <xf numFmtId="37" fontId="7" fillId="0" borderId="102" xfId="0" applyFont="1" applyFill="1" applyBorder="1" applyAlignment="1">
      <alignment horizontal="right"/>
    </xf>
    <xf numFmtId="37" fontId="7" fillId="0" borderId="102" xfId="0" applyFont="1" applyFill="1" applyBorder="1" applyAlignment="1" applyProtection="1">
      <alignment horizontal="right"/>
    </xf>
    <xf numFmtId="166" fontId="4" fillId="0" borderId="16" xfId="8" applyFont="1" applyFill="1" applyBorder="1" applyAlignment="1" applyProtection="1">
      <alignment horizontal="center" vertical="center"/>
      <protection locked="0"/>
    </xf>
    <xf numFmtId="172" fontId="16" fillId="5" borderId="9" xfId="1" applyNumberFormat="1" applyFont="1" applyFill="1" applyBorder="1" applyAlignment="1" applyProtection="1">
      <alignment horizontal="right" vertical="center"/>
      <protection locked="0"/>
    </xf>
    <xf numFmtId="172" fontId="16" fillId="5" borderId="8" xfId="1" applyNumberFormat="1" applyFont="1" applyFill="1" applyBorder="1" applyAlignment="1" applyProtection="1">
      <alignment horizontal="right" vertical="center"/>
      <protection locked="0"/>
    </xf>
    <xf numFmtId="172" fontId="16" fillId="5" borderId="3" xfId="1" applyNumberFormat="1" applyFont="1" applyFill="1" applyBorder="1" applyAlignment="1" applyProtection="1">
      <alignment horizontal="right" vertical="center"/>
      <protection locked="0"/>
    </xf>
    <xf numFmtId="172" fontId="7" fillId="6" borderId="3" xfId="1" applyNumberFormat="1" applyFont="1" applyFill="1" applyBorder="1" applyAlignment="1" applyProtection="1">
      <alignment horizontal="right"/>
    </xf>
    <xf numFmtId="166" fontId="4" fillId="0" borderId="4" xfId="8" applyFont="1" applyFill="1" applyBorder="1" applyAlignment="1" applyProtection="1">
      <alignment horizontal="center" vertical="center"/>
      <protection locked="0"/>
    </xf>
    <xf numFmtId="166" fontId="4" fillId="0" borderId="47" xfId="8" applyFont="1" applyFill="1" applyBorder="1" applyAlignment="1" applyProtection="1">
      <alignment horizontal="center" vertical="center"/>
      <protection locked="0"/>
    </xf>
    <xf numFmtId="172" fontId="16" fillId="3" borderId="9" xfId="1" applyNumberFormat="1" applyFont="1" applyFill="1" applyBorder="1" applyAlignment="1" applyProtection="1">
      <alignment horizontal="right" vertical="center"/>
    </xf>
    <xf numFmtId="172" fontId="16" fillId="3" borderId="8" xfId="1" applyNumberFormat="1" applyFont="1" applyFill="1" applyBorder="1" applyAlignment="1" applyProtection="1">
      <alignment horizontal="right" vertical="center"/>
    </xf>
    <xf numFmtId="172" fontId="16" fillId="3" borderId="3" xfId="1" applyNumberFormat="1" applyFont="1" applyFill="1" applyBorder="1" applyAlignment="1" applyProtection="1">
      <alignment horizontal="right" vertical="center"/>
    </xf>
    <xf numFmtId="172" fontId="16" fillId="4" borderId="8" xfId="1" applyNumberFormat="1" applyFont="1" applyFill="1" applyBorder="1" applyAlignment="1" applyProtection="1">
      <alignment horizontal="right" vertical="center"/>
    </xf>
    <xf numFmtId="172" fontId="16" fillId="3" borderId="79" xfId="1" applyNumberFormat="1" applyFont="1" applyFill="1" applyBorder="1" applyAlignment="1" applyProtection="1">
      <alignment horizontal="right" vertical="center"/>
    </xf>
    <xf numFmtId="172" fontId="7" fillId="6" borderId="8" xfId="1" applyNumberFormat="1" applyFont="1" applyFill="1" applyBorder="1" applyAlignment="1" applyProtection="1">
      <alignment horizontal="right"/>
    </xf>
    <xf numFmtId="172" fontId="7" fillId="3" borderId="8" xfId="1" applyNumberFormat="1" applyFont="1" applyFill="1" applyBorder="1" applyAlignment="1" applyProtection="1">
      <alignment horizontal="right"/>
    </xf>
    <xf numFmtId="172" fontId="7" fillId="6" borderId="62" xfId="1" applyNumberFormat="1" applyFont="1" applyFill="1" applyBorder="1" applyAlignment="1" applyProtection="1">
      <alignment horizontal="right"/>
    </xf>
    <xf numFmtId="172" fontId="7" fillId="9" borderId="63" xfId="1" applyNumberFormat="1" applyFont="1" applyFill="1" applyBorder="1" applyAlignment="1" applyProtection="1">
      <alignment horizontal="right"/>
    </xf>
    <xf numFmtId="9" fontId="16" fillId="8" borderId="15" xfId="9" applyFont="1" applyFill="1" applyBorder="1" applyAlignment="1" applyProtection="1">
      <alignment vertical="center"/>
      <protection locked="0"/>
    </xf>
    <xf numFmtId="170" fontId="7" fillId="5" borderId="15" xfId="7" applyNumberFormat="1" applyFont="1" applyFill="1" applyBorder="1" applyAlignment="1" applyProtection="1">
      <alignment horizontal="left" vertical="center"/>
      <protection locked="0"/>
    </xf>
    <xf numFmtId="166" fontId="16" fillId="0" borderId="11" xfId="7" applyFont="1" applyFill="1" applyBorder="1" applyAlignment="1" applyProtection="1">
      <alignment horizontal="right" vertical="center"/>
    </xf>
    <xf numFmtId="170" fontId="7" fillId="6" borderId="15" xfId="7" applyNumberFormat="1" applyFont="1" applyFill="1" applyBorder="1" applyAlignment="1" applyProtection="1">
      <alignment horizontal="left" vertical="center"/>
    </xf>
    <xf numFmtId="37" fontId="7" fillId="0" borderId="0" xfId="0" applyFont="1" applyAlignment="1" applyProtection="1">
      <alignment vertical="center"/>
      <protection locked="0"/>
    </xf>
    <xf numFmtId="37" fontId="7" fillId="0" borderId="16" xfId="0" applyFont="1" applyBorder="1" applyAlignment="1" applyProtection="1">
      <alignment vertical="center"/>
    </xf>
    <xf numFmtId="37" fontId="7" fillId="5" borderId="16" xfId="0" applyFont="1" applyFill="1" applyBorder="1" applyAlignment="1" applyProtection="1">
      <alignment horizontal="center" vertical="center"/>
      <protection locked="0"/>
    </xf>
    <xf numFmtId="10" fontId="7" fillId="5" borderId="16" xfId="9" applyNumberFormat="1" applyFont="1" applyFill="1" applyBorder="1" applyAlignment="1" applyProtection="1">
      <alignment horizontal="center" vertical="center"/>
      <protection locked="0"/>
    </xf>
    <xf numFmtId="37" fontId="7" fillId="5" borderId="16" xfId="0" applyFont="1" applyFill="1" applyBorder="1" applyAlignment="1" applyProtection="1">
      <alignment horizontal="left" vertical="center"/>
      <protection locked="0"/>
    </xf>
    <xf numFmtId="37" fontId="24" fillId="0" borderId="0" xfId="0" applyFont="1" applyProtection="1">
      <protection locked="0"/>
    </xf>
    <xf numFmtId="166" fontId="39" fillId="0" borderId="24" xfId="7" applyFont="1" applyFill="1" applyBorder="1" applyAlignment="1">
      <alignment vertical="center"/>
    </xf>
    <xf numFmtId="0" fontId="7" fillId="5" borderId="16"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7" fillId="5" borderId="16" xfId="0" applyNumberFormat="1" applyFont="1" applyFill="1" applyBorder="1" applyAlignment="1" applyProtection="1">
      <alignment horizontal="left" vertical="center"/>
      <protection locked="0"/>
    </xf>
    <xf numFmtId="49" fontId="7" fillId="5" borderId="55" xfId="8" applyNumberFormat="1" applyFont="1" applyFill="1" applyBorder="1" applyAlignment="1" applyProtection="1">
      <alignment horizontal="center" vertical="center"/>
      <protection locked="0"/>
    </xf>
    <xf numFmtId="49" fontId="7" fillId="5" borderId="56" xfId="8" applyNumberFormat="1" applyFont="1" applyFill="1" applyBorder="1" applyAlignment="1" applyProtection="1">
      <alignment horizontal="center" vertical="center"/>
      <protection locked="0"/>
    </xf>
    <xf numFmtId="49" fontId="7" fillId="5" borderId="57" xfId="8" applyNumberFormat="1" applyFont="1" applyFill="1" applyBorder="1" applyAlignment="1" applyProtection="1">
      <alignment horizontal="center" vertical="center"/>
      <protection locked="0"/>
    </xf>
    <xf numFmtId="166" fontId="36" fillId="0" borderId="23" xfId="8" applyFont="1" applyFill="1" applyBorder="1" applyAlignment="1" applyProtection="1">
      <alignment horizontal="center" vertical="center" wrapText="1"/>
      <protection locked="0"/>
    </xf>
    <xf numFmtId="166" fontId="36" fillId="0" borderId="36" xfId="8" applyFont="1" applyFill="1" applyBorder="1" applyAlignment="1" applyProtection="1">
      <alignment horizontal="center" vertical="center" wrapText="1"/>
      <protection locked="0"/>
    </xf>
    <xf numFmtId="166" fontId="36" fillId="0" borderId="35" xfId="8" applyFont="1" applyFill="1" applyBorder="1" applyAlignment="1" applyProtection="1">
      <alignment horizontal="center" vertical="center" wrapText="1"/>
      <protection locked="0"/>
    </xf>
    <xf numFmtId="166" fontId="21" fillId="0" borderId="0" xfId="8" applyFont="1" applyFill="1" applyAlignment="1" applyProtection="1">
      <alignment horizontal="left" wrapText="1"/>
      <protection locked="0"/>
    </xf>
    <xf numFmtId="166" fontId="3" fillId="0" borderId="4" xfId="8" applyFont="1" applyFill="1" applyBorder="1" applyAlignment="1" applyProtection="1">
      <alignment horizontal="center" vertical="center"/>
      <protection locked="0"/>
    </xf>
    <xf numFmtId="37" fontId="20" fillId="0" borderId="47" xfId="0" applyFont="1" applyFill="1" applyBorder="1" applyAlignment="1" applyProtection="1">
      <alignment horizontal="center" vertical="center"/>
      <protection locked="0"/>
    </xf>
    <xf numFmtId="166" fontId="13" fillId="0" borderId="55" xfId="8" applyFont="1" applyFill="1" applyBorder="1" applyAlignment="1" applyProtection="1">
      <alignment horizontal="left" vertical="center"/>
      <protection locked="0"/>
    </xf>
    <xf numFmtId="37" fontId="0" fillId="0" borderId="56" xfId="0" applyFill="1" applyBorder="1" applyAlignment="1" applyProtection="1">
      <alignment vertical="center"/>
      <protection locked="0"/>
    </xf>
    <xf numFmtId="37" fontId="0" fillId="0" borderId="57" xfId="0" applyFill="1" applyBorder="1" applyAlignment="1" applyProtection="1">
      <alignment vertical="center"/>
      <protection locked="0"/>
    </xf>
    <xf numFmtId="37" fontId="0" fillId="0" borderId="56" xfId="0" applyFill="1" applyBorder="1" applyAlignment="1" applyProtection="1">
      <protection locked="0"/>
    </xf>
    <xf numFmtId="166" fontId="15" fillId="0" borderId="55" xfId="8" applyFont="1" applyFill="1" applyBorder="1" applyAlignment="1" applyProtection="1">
      <alignment horizontal="left" vertical="center"/>
      <protection locked="0"/>
    </xf>
    <xf numFmtId="37" fontId="0" fillId="0" borderId="56" xfId="0" applyBorder="1" applyAlignment="1" applyProtection="1">
      <protection locked="0"/>
    </xf>
    <xf numFmtId="166" fontId="18" fillId="0" borderId="55" xfId="8" applyFont="1" applyFill="1" applyBorder="1" applyAlignment="1" applyProtection="1">
      <alignment horizontal="left" vertical="center"/>
      <protection locked="0"/>
    </xf>
    <xf numFmtId="166" fontId="3" fillId="0" borderId="55" xfId="8" applyFont="1" applyFill="1" applyBorder="1" applyAlignment="1" applyProtection="1">
      <alignment horizontal="center" vertical="center"/>
    </xf>
    <xf numFmtId="37" fontId="33" fillId="0" borderId="56" xfId="0" applyFont="1" applyBorder="1" applyAlignment="1" applyProtection="1">
      <alignment horizontal="center" vertical="center"/>
    </xf>
    <xf numFmtId="37" fontId="7" fillId="5" borderId="4" xfId="0" applyFont="1" applyFill="1" applyBorder="1" applyAlignment="1" applyProtection="1">
      <alignment horizontal="center"/>
      <protection locked="0"/>
    </xf>
    <xf numFmtId="37" fontId="7" fillId="5" borderId="6" xfId="0" applyFont="1" applyFill="1" applyBorder="1" applyAlignment="1" applyProtection="1">
      <alignment horizontal="center"/>
      <protection locked="0"/>
    </xf>
    <xf numFmtId="37" fontId="7" fillId="0" borderId="4" xfId="0" applyFont="1" applyFill="1" applyBorder="1" applyAlignment="1" applyProtection="1">
      <alignment horizontal="center" vertical="center"/>
      <protection locked="0"/>
    </xf>
    <xf numFmtId="37" fontId="7" fillId="0" borderId="6" xfId="0" applyFont="1" applyFill="1" applyBorder="1" applyAlignment="1" applyProtection="1">
      <alignment horizontal="center" vertical="center"/>
      <protection locked="0"/>
    </xf>
    <xf numFmtId="37" fontId="7" fillId="5" borderId="4" xfId="0" applyFont="1" applyFill="1" applyBorder="1" applyAlignment="1" applyProtection="1">
      <alignment horizontal="center" vertical="center"/>
      <protection locked="0"/>
    </xf>
    <xf numFmtId="37" fontId="7" fillId="5" borderId="6" xfId="0" applyFont="1" applyFill="1" applyBorder="1" applyAlignment="1" applyProtection="1">
      <alignment horizontal="center" vertical="center"/>
      <protection locked="0"/>
    </xf>
    <xf numFmtId="10" fontId="7" fillId="5" borderId="4" xfId="9" applyNumberFormat="1" applyFont="1" applyFill="1" applyBorder="1" applyAlignment="1" applyProtection="1">
      <alignment horizontal="center" vertical="center"/>
      <protection locked="0"/>
    </xf>
    <xf numFmtId="10" fontId="7" fillId="5" borderId="6" xfId="9" applyNumberFormat="1" applyFont="1" applyFill="1" applyBorder="1" applyAlignment="1" applyProtection="1">
      <alignment horizontal="center" vertical="center"/>
      <protection locked="0"/>
    </xf>
    <xf numFmtId="37" fontId="7" fillId="0" borderId="4" xfId="0" applyFont="1" applyBorder="1" applyAlignment="1" applyProtection="1">
      <alignment vertical="center"/>
    </xf>
    <xf numFmtId="37" fontId="7" fillId="0" borderId="6" xfId="0" applyFont="1" applyBorder="1" applyAlignment="1" applyProtection="1">
      <alignment vertical="center"/>
    </xf>
    <xf numFmtId="37" fontId="7" fillId="6" borderId="55" xfId="0" applyFont="1" applyFill="1" applyBorder="1" applyAlignment="1" applyProtection="1">
      <alignment horizontal="left"/>
    </xf>
    <xf numFmtId="37" fontId="7" fillId="6" borderId="57" xfId="0" applyFont="1" applyFill="1" applyBorder="1" applyAlignment="1" applyProtection="1">
      <alignment horizontal="left"/>
    </xf>
    <xf numFmtId="37" fontId="13" fillId="8" borderId="8" xfId="0" applyFont="1" applyFill="1" applyBorder="1" applyAlignment="1" applyProtection="1">
      <alignment horizontal="center"/>
      <protection locked="0"/>
    </xf>
    <xf numFmtId="37" fontId="13" fillId="8" borderId="34" xfId="0" applyFont="1" applyFill="1" applyBorder="1" applyAlignment="1" applyProtection="1">
      <alignment horizontal="center"/>
      <protection locked="0"/>
    </xf>
    <xf numFmtId="175" fontId="7" fillId="5" borderId="55" xfId="0" applyNumberFormat="1" applyFont="1" applyFill="1" applyBorder="1" applyAlignment="1" applyProtection="1">
      <alignment horizontal="left"/>
      <protection locked="0"/>
    </xf>
    <xf numFmtId="175" fontId="7" fillId="5" borderId="57" xfId="0" applyNumberFormat="1" applyFont="1" applyFill="1" applyBorder="1" applyAlignment="1" applyProtection="1">
      <alignment horizontal="left"/>
      <protection locked="0"/>
    </xf>
    <xf numFmtId="174" fontId="7" fillId="5" borderId="55" xfId="0" applyNumberFormat="1" applyFont="1" applyFill="1" applyBorder="1" applyAlignment="1" applyProtection="1">
      <alignment horizontal="left"/>
      <protection locked="0"/>
    </xf>
    <xf numFmtId="174" fontId="7" fillId="5" borderId="57" xfId="0" applyNumberFormat="1" applyFont="1" applyFill="1" applyBorder="1" applyAlignment="1" applyProtection="1">
      <alignment horizontal="left"/>
      <protection locked="0"/>
    </xf>
    <xf numFmtId="37" fontId="13" fillId="0" borderId="0" xfId="0" applyFont="1" applyAlignment="1" applyProtection="1">
      <alignment horizontal="center"/>
      <protection locked="0"/>
    </xf>
    <xf numFmtId="37" fontId="13" fillId="0" borderId="32" xfId="0" applyFont="1" applyBorder="1" applyAlignment="1" applyProtection="1">
      <alignment horizontal="center"/>
      <protection locked="0"/>
    </xf>
    <xf numFmtId="37" fontId="7" fillId="0" borderId="9" xfId="0" applyFont="1" applyBorder="1" applyAlignment="1" applyProtection="1">
      <alignment horizontal="right"/>
      <protection locked="0"/>
    </xf>
    <xf numFmtId="37" fontId="7" fillId="0" borderId="35" xfId="0" applyFont="1" applyBorder="1" applyAlignment="1" applyProtection="1">
      <alignment horizontal="right"/>
      <protection locked="0"/>
    </xf>
    <xf numFmtId="174" fontId="7" fillId="5" borderId="58" xfId="0" applyNumberFormat="1" applyFont="1" applyFill="1" applyBorder="1" applyAlignment="1" applyProtection="1">
      <alignment horizontal="left"/>
      <protection locked="0"/>
    </xf>
    <xf numFmtId="174" fontId="7" fillId="5" borderId="60" xfId="0" applyNumberFormat="1" applyFont="1" applyFill="1" applyBorder="1" applyAlignment="1" applyProtection="1">
      <alignment horizontal="left"/>
      <protection locked="0"/>
    </xf>
    <xf numFmtId="37" fontId="7" fillId="0" borderId="0" xfId="0" applyFont="1" applyAlignment="1" applyProtection="1">
      <alignment horizontal="right"/>
      <protection locked="0"/>
    </xf>
    <xf numFmtId="37" fontId="7" fillId="0" borderId="94" xfId="0" applyFont="1" applyBorder="1" applyAlignment="1" applyProtection="1">
      <alignment horizontal="right"/>
      <protection locked="0"/>
    </xf>
    <xf numFmtId="37" fontId="7" fillId="0" borderId="8" xfId="0" applyFont="1" applyBorder="1" applyAlignment="1" applyProtection="1">
      <alignment horizontal="right"/>
      <protection locked="0"/>
    </xf>
    <xf numFmtId="37" fontId="7" fillId="0" borderId="34" xfId="0" applyFont="1" applyBorder="1" applyAlignment="1" applyProtection="1">
      <alignment horizontal="right"/>
      <protection locked="0"/>
    </xf>
    <xf numFmtId="49" fontId="7" fillId="0" borderId="55" xfId="0" applyNumberFormat="1" applyFont="1" applyBorder="1" applyAlignment="1" applyProtection="1">
      <alignment horizontal="center"/>
    </xf>
    <xf numFmtId="49" fontId="7" fillId="0" borderId="57" xfId="0" applyNumberFormat="1" applyFont="1" applyBorder="1" applyAlignment="1" applyProtection="1">
      <alignment horizontal="center"/>
    </xf>
    <xf numFmtId="166" fontId="16" fillId="8" borderId="96" xfId="7" applyFont="1" applyFill="1" applyBorder="1" applyAlignment="1" applyProtection="1">
      <alignment horizontal="right" vertical="center"/>
      <protection locked="0"/>
    </xf>
    <xf numFmtId="166" fontId="16" fillId="8" borderId="99" xfId="7" applyFont="1" applyFill="1" applyBorder="1" applyAlignment="1" applyProtection="1">
      <alignment horizontal="right" vertical="center"/>
      <protection locked="0"/>
    </xf>
    <xf numFmtId="166" fontId="16" fillId="8" borderId="100" xfId="7" applyFont="1" applyFill="1" applyBorder="1" applyAlignment="1" applyProtection="1">
      <alignment horizontal="left" vertical="center"/>
      <protection locked="0"/>
    </xf>
    <xf numFmtId="166" fontId="16" fillId="8" borderId="96" xfId="7" applyFont="1" applyFill="1" applyBorder="1" applyAlignment="1" applyProtection="1">
      <alignment horizontal="left" vertical="center"/>
      <protection locked="0"/>
    </xf>
    <xf numFmtId="166" fontId="16" fillId="8" borderId="97" xfId="7" applyFont="1" applyFill="1" applyBorder="1" applyAlignment="1" applyProtection="1">
      <alignment horizontal="left" vertical="center"/>
      <protection locked="0"/>
    </xf>
    <xf numFmtId="166" fontId="27" fillId="0" borderId="0" xfId="7" quotePrefix="1" applyFont="1" applyFill="1" applyBorder="1" applyAlignment="1" applyProtection="1">
      <alignment horizontal="left" vertical="top" wrapText="1"/>
    </xf>
    <xf numFmtId="166" fontId="16" fillId="5" borderId="4" xfId="7" applyFont="1" applyFill="1" applyBorder="1" applyAlignment="1" applyProtection="1">
      <alignment horizontal="center" vertical="center"/>
      <protection locked="0"/>
    </xf>
    <xf numFmtId="166" fontId="16" fillId="5" borderId="11" xfId="7" applyFont="1" applyFill="1" applyBorder="1" applyAlignment="1" applyProtection="1">
      <alignment horizontal="center" vertical="center"/>
      <protection locked="0"/>
    </xf>
    <xf numFmtId="170" fontId="16" fillId="6" borderId="30" xfId="7" applyNumberFormat="1" applyFont="1" applyFill="1" applyBorder="1" applyAlignment="1" applyProtection="1">
      <alignment horizontal="center" vertical="center"/>
    </xf>
    <xf numFmtId="170" fontId="16" fillId="6" borderId="101" xfId="7" applyNumberFormat="1" applyFont="1" applyFill="1" applyBorder="1" applyAlignment="1" applyProtection="1">
      <alignment horizontal="center" vertical="center"/>
    </xf>
    <xf numFmtId="3" fontId="13" fillId="0" borderId="0" xfId="0" applyNumberFormat="1" applyFont="1" applyFill="1" applyAlignment="1" applyProtection="1">
      <alignment horizontal="center" wrapText="1"/>
      <protection locked="0"/>
    </xf>
    <xf numFmtId="37" fontId="13" fillId="0" borderId="0" xfId="0" applyNumberFormat="1" applyFont="1" applyFill="1" applyAlignment="1" applyProtection="1">
      <alignment horizontal="center" vertical="center"/>
    </xf>
    <xf numFmtId="37" fontId="13" fillId="0" borderId="85" xfId="0" applyNumberFormat="1" applyFont="1" applyFill="1" applyBorder="1" applyAlignment="1" applyProtection="1">
      <alignment horizontal="left" vertical="center" wrapText="1"/>
    </xf>
    <xf numFmtId="37" fontId="13" fillId="0" borderId="78" xfId="0" applyNumberFormat="1" applyFont="1" applyFill="1" applyBorder="1" applyAlignment="1" applyProtection="1">
      <alignment horizontal="left" vertical="center" wrapText="1"/>
    </xf>
    <xf numFmtId="3" fontId="6" fillId="0" borderId="0" xfId="11" applyNumberFormat="1" applyFont="1" applyAlignment="1" applyProtection="1">
      <alignment horizontal="left" wrapText="1"/>
    </xf>
    <xf numFmtId="4" fontId="6" fillId="0" borderId="0" xfId="11" applyNumberFormat="1" applyAlignment="1" applyProtection="1">
      <alignment horizontal="right"/>
      <protection locked="0"/>
    </xf>
    <xf numFmtId="37" fontId="13" fillId="0" borderId="0" xfId="0" applyFont="1" applyFill="1" applyAlignment="1">
      <alignment horizontal="center"/>
    </xf>
    <xf numFmtId="166" fontId="7" fillId="0" borderId="55" xfId="7" applyFont="1" applyFill="1" applyBorder="1" applyAlignment="1" applyProtection="1">
      <alignment horizontal="left" vertical="center"/>
      <protection locked="0"/>
    </xf>
    <xf numFmtId="166" fontId="7" fillId="0" borderId="56" xfId="7" applyFont="1" applyFill="1" applyBorder="1" applyAlignment="1" applyProtection="1">
      <alignment horizontal="left" vertical="center"/>
      <protection locked="0"/>
    </xf>
    <xf numFmtId="166" fontId="7" fillId="0" borderId="57" xfId="7" applyFont="1" applyFill="1" applyBorder="1" applyAlignment="1" applyProtection="1">
      <alignment horizontal="left" vertical="center"/>
      <protection locked="0"/>
    </xf>
    <xf numFmtId="37" fontId="7" fillId="0" borderId="12" xfId="0" applyFont="1" applyFill="1" applyBorder="1" applyAlignment="1">
      <alignment horizontal="left" wrapText="1"/>
    </xf>
    <xf numFmtId="37" fontId="7" fillId="0" borderId="12" xfId="0" applyFont="1" applyFill="1" applyBorder="1" applyAlignment="1" applyProtection="1">
      <alignment horizontal="left"/>
      <protection locked="0"/>
    </xf>
    <xf numFmtId="37" fontId="2" fillId="0" borderId="64" xfId="0" applyFont="1" applyFill="1" applyBorder="1" applyAlignment="1">
      <alignment horizontal="center"/>
    </xf>
    <xf numFmtId="37" fontId="2" fillId="0" borderId="47" xfId="0" applyFont="1" applyFill="1" applyBorder="1" applyAlignment="1">
      <alignment horizontal="center"/>
    </xf>
    <xf numFmtId="37" fontId="2" fillId="0" borderId="70" xfId="0" applyFont="1" applyFill="1" applyBorder="1" applyAlignment="1">
      <alignment horizontal="center"/>
    </xf>
    <xf numFmtId="37" fontId="7" fillId="0" borderId="12" xfId="0" applyFont="1" applyFill="1" applyBorder="1" applyAlignment="1">
      <alignment horizontal="left"/>
    </xf>
    <xf numFmtId="37" fontId="7" fillId="0" borderId="0" xfId="0" applyFont="1" applyFill="1" applyBorder="1" applyAlignment="1">
      <alignment wrapText="1"/>
    </xf>
    <xf numFmtId="166" fontId="15" fillId="0" borderId="0" xfId="7" applyFont="1" applyFill="1" applyAlignment="1" applyProtection="1">
      <alignment horizontal="center" vertical="center"/>
    </xf>
    <xf numFmtId="37" fontId="7" fillId="0" borderId="64" xfId="0" applyFont="1" applyFill="1" applyBorder="1" applyAlignment="1">
      <alignment horizontal="center"/>
    </xf>
    <xf numFmtId="37" fontId="7" fillId="0" borderId="47" xfId="0" applyFont="1" applyFill="1" applyBorder="1" applyAlignment="1">
      <alignment horizontal="center"/>
    </xf>
    <xf numFmtId="37" fontId="7" fillId="0" borderId="70" xfId="0" applyFont="1" applyFill="1" applyBorder="1" applyAlignment="1">
      <alignment horizontal="center"/>
    </xf>
    <xf numFmtId="37" fontId="7" fillId="0" borderId="32" xfId="0" applyFont="1" applyFill="1" applyBorder="1" applyAlignment="1">
      <alignment wrapText="1"/>
    </xf>
    <xf numFmtId="37" fontId="7" fillId="0" borderId="0" xfId="0" applyFont="1" applyFill="1" applyBorder="1" applyAlignment="1">
      <alignment horizontal="center" shrinkToFit="1"/>
    </xf>
    <xf numFmtId="37" fontId="1" fillId="7" borderId="62" xfId="0" applyFont="1" applyFill="1" applyBorder="1" applyAlignment="1">
      <alignment horizontal="center" vertical="center" wrapText="1"/>
    </xf>
    <xf numFmtId="37" fontId="1" fillId="7" borderId="50" xfId="0" applyFont="1" applyFill="1" applyBorder="1" applyAlignment="1">
      <alignment horizontal="center" vertical="center" wrapText="1"/>
    </xf>
  </cellXfs>
  <cellStyles count="19">
    <cellStyle name="Comma" xfId="1" builtinId="3"/>
    <cellStyle name="Comma0" xfId="12" xr:uid="{00000000-0005-0000-0000-000001000000}"/>
    <cellStyle name="Comma0 2" xfId="17" xr:uid="{00000000-0005-0000-0000-000002000000}"/>
    <cellStyle name="Comma0 3" xfId="14" xr:uid="{00000000-0005-0000-0000-000003000000}"/>
    <cellStyle name="Currency" xfId="2" builtinId="4"/>
    <cellStyle name="Currency0" xfId="13" xr:uid="{00000000-0005-0000-0000-000005000000}"/>
    <cellStyle name="Currency0 2" xfId="18" xr:uid="{00000000-0005-0000-0000-000006000000}"/>
    <cellStyle name="Currency0 3" xfId="15" xr:uid="{00000000-0005-0000-0000-000007000000}"/>
    <cellStyle name="Date" xfId="3" xr:uid="{00000000-0005-0000-0000-000008000000}"/>
    <cellStyle name="Fixed" xfId="4" xr:uid="{00000000-0005-0000-0000-000009000000}"/>
    <cellStyle name="Heading1" xfId="5" xr:uid="{00000000-0005-0000-0000-00000A000000}"/>
    <cellStyle name="Heading2" xfId="6" xr:uid="{00000000-0005-0000-0000-00000B000000}"/>
    <cellStyle name="Normal" xfId="0" builtinId="0"/>
    <cellStyle name="Normal 2" xfId="16" xr:uid="{00000000-0005-0000-0000-00000D000000}"/>
    <cellStyle name="Normal_Casa Vallita UW HOME" xfId="11" xr:uid="{00000000-0005-0000-0000-00000E000000}"/>
    <cellStyle name="Normal_RNTSKED-" xfId="7" xr:uid="{00000000-0005-0000-0000-00000F000000}"/>
    <cellStyle name="Normal_SKED-A" xfId="8" xr:uid="{00000000-0005-0000-0000-000011000000}"/>
    <cellStyle name="Percent" xfId="9" builtinId="5"/>
    <cellStyle name="Total" xfId="10"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F7"/>
      <color rgb="FFE3DE00"/>
      <color rgb="FFF2EC00"/>
      <color rgb="FFCCECFF"/>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215900</xdr:colOff>
      <xdr:row>4</xdr:row>
      <xdr:rowOff>149225</xdr:rowOff>
    </xdr:from>
    <xdr:to>
      <xdr:col>7</xdr:col>
      <xdr:colOff>187325</xdr:colOff>
      <xdr:row>17</xdr:row>
      <xdr:rowOff>28575</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215900" y="911225"/>
          <a:ext cx="5305425" cy="2355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lnSpc>
              <a:spcPts val="1300"/>
            </a:lnSpc>
            <a:defRPr sz="1000"/>
          </a:pPr>
          <a:r>
            <a:rPr lang="en-US" sz="1200" b="0" i="0" u="none" strike="noStrike" baseline="0">
              <a:solidFill>
                <a:srgbClr val="000000"/>
              </a:solidFill>
              <a:latin typeface="+mn-lt"/>
              <a:cs typeface="Arial" panose="020B0604020202020204" pitchFamily="34" charset="0"/>
            </a:rPr>
            <a:t>This is a multiple sheet Excel Workbook with Schedules for various MFA rental programs.   Schedules "A" through "I" are separate worksheets (See Tabs at bottom while in Excel.). </a:t>
          </a:r>
        </a:p>
        <a:p>
          <a:pPr algn="l" rtl="0">
            <a:lnSpc>
              <a:spcPts val="1300"/>
            </a:lnSpc>
            <a:defRPr sz="1000"/>
          </a:pPr>
          <a:endParaRPr lang="en-US" sz="1200" b="0" i="0" u="none" strike="noStrike" baseline="0">
            <a:solidFill>
              <a:srgbClr val="000000"/>
            </a:solidFill>
            <a:latin typeface="+mn-lt"/>
            <a:cs typeface="Arial" panose="020B0604020202020204" pitchFamily="34" charset="0"/>
          </a:endParaRPr>
        </a:p>
        <a:p>
          <a:pPr algn="l" rtl="0">
            <a:lnSpc>
              <a:spcPts val="1200"/>
            </a:lnSpc>
            <a:defRPr sz="1000"/>
          </a:pPr>
          <a:r>
            <a:rPr lang="en-US" sz="1200" b="0" i="0" u="none" strike="noStrike" baseline="0">
              <a:solidFill>
                <a:srgbClr val="000000"/>
              </a:solidFill>
              <a:latin typeface="+mn-lt"/>
              <a:cs typeface="Arial" panose="020B0604020202020204" pitchFamily="34" charset="0"/>
            </a:rPr>
            <a:t>Each of the schedules is required for the Low Income Housing Tax Credit (LIHTC) Application. There are other schedules which are also needed to complete the LIHTC Application (see website).</a:t>
          </a:r>
        </a:p>
        <a:p>
          <a:pPr algn="l" rtl="0">
            <a:lnSpc>
              <a:spcPts val="1200"/>
            </a:lnSpc>
            <a:defRPr sz="1000"/>
          </a:pPr>
          <a:endParaRPr lang="en-US" sz="1200" b="0" i="0" u="none" strike="noStrike" baseline="0">
            <a:solidFill>
              <a:srgbClr val="000000"/>
            </a:solidFill>
            <a:latin typeface="+mn-lt"/>
            <a:cs typeface="Arial" panose="020B0604020202020204" pitchFamily="34" charset="0"/>
          </a:endParaRPr>
        </a:p>
        <a:p>
          <a:pPr algn="l" rtl="0">
            <a:lnSpc>
              <a:spcPts val="1200"/>
            </a:lnSpc>
            <a:defRPr sz="1000"/>
          </a:pPr>
          <a:r>
            <a:rPr lang="en-US" sz="1200" b="1" i="0" u="none" strike="noStrike" baseline="0">
              <a:solidFill>
                <a:sysClr val="windowText" lastClr="000000"/>
              </a:solidFill>
              <a:latin typeface="+mn-lt"/>
              <a:cs typeface="Arial" panose="020B0604020202020204" pitchFamily="34" charset="0"/>
            </a:rPr>
            <a:t>Schedules F &amp; G are only required for LIHTC, not for other rental applications such as HOME, Primero, NM Housing Trust Fund, Energ$avers and Land Title Trust Fund. </a:t>
          </a:r>
        </a:p>
        <a:p>
          <a:pPr algn="l" rtl="0">
            <a:lnSpc>
              <a:spcPts val="1200"/>
            </a:lnSpc>
            <a:defRPr sz="1000"/>
          </a:pPr>
          <a:endParaRPr lang="en-US" sz="1200" b="1" i="0" u="none" strike="noStrike" baseline="0">
            <a:solidFill>
              <a:sysClr val="windowText" lastClr="000000"/>
            </a:solidFill>
            <a:latin typeface="+mn-lt"/>
            <a:cs typeface="Arial" panose="020B0604020202020204" pitchFamily="34" charset="0"/>
          </a:endParaRPr>
        </a:p>
        <a:p>
          <a:pPr algn="l" rtl="0">
            <a:lnSpc>
              <a:spcPts val="1200"/>
            </a:lnSpc>
            <a:defRPr sz="1000"/>
          </a:pPr>
          <a:r>
            <a:rPr lang="en-US" sz="1200" b="0" i="0" u="none" strike="noStrike" baseline="0">
              <a:solidFill>
                <a:srgbClr val="000000"/>
              </a:solidFill>
              <a:latin typeface="+mn-lt"/>
              <a:cs typeface="Arial" panose="020B0604020202020204" pitchFamily="34" charset="0"/>
            </a:rPr>
            <a:t>Schedules H &amp; I are not required for 542 C Risk Share and ACCESS loans because those loan programs require that the Principals and the Managment Agent complete HUD form 2530, which supplies the same information</a:t>
          </a:r>
          <a:r>
            <a:rPr lang="en-US" sz="1200" b="0" i="0" u="none" strike="noStrike" baseline="0">
              <a:solidFill>
                <a:srgbClr val="000000"/>
              </a:solidFill>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32</xdr:row>
      <xdr:rowOff>174625</xdr:rowOff>
    </xdr:from>
    <xdr:to>
      <xdr:col>3</xdr:col>
      <xdr:colOff>50800</xdr:colOff>
      <xdr:row>34</xdr:row>
      <xdr:rowOff>88900</xdr:rowOff>
    </xdr:to>
    <xdr:sp macro="" textlink="">
      <xdr:nvSpPr>
        <xdr:cNvPr id="9217" name="Text Box 1">
          <a:extLst>
            <a:ext uri="{FF2B5EF4-FFF2-40B4-BE49-F238E27FC236}">
              <a16:creationId xmlns:a16="http://schemas.microsoft.com/office/drawing/2014/main" id="{00000000-0008-0000-0200-000001240000}"/>
            </a:ext>
          </a:extLst>
        </xdr:cNvPr>
        <xdr:cNvSpPr txBox="1">
          <a:spLocks noChangeArrowheads="1"/>
        </xdr:cNvSpPr>
      </xdr:nvSpPr>
      <xdr:spPr bwMode="auto">
        <a:xfrm>
          <a:off x="9525" y="6130925"/>
          <a:ext cx="5743575" cy="2952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 Total of Permanent Amount Column </a:t>
          </a:r>
          <a:r>
            <a:rPr lang="en-US" sz="1000" b="1" i="0" u="none" strike="noStrike" baseline="0">
              <a:solidFill>
                <a:srgbClr val="000000"/>
              </a:solidFill>
              <a:latin typeface="Arial"/>
              <a:cs typeface="Arial"/>
            </a:rPr>
            <a:t>Must</a:t>
          </a:r>
          <a:r>
            <a:rPr lang="en-US" sz="1000" b="0" i="0" u="none" strike="noStrike" baseline="0">
              <a:solidFill>
                <a:srgbClr val="000000"/>
              </a:solidFill>
              <a:latin typeface="Arial"/>
              <a:cs typeface="Arial"/>
            </a:rPr>
            <a:t> Equal Total Development Cost in Schedule 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spin\shared%20files\Underwriting\temp\HOME\2009\Casa%20Vallita%20UW%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up"/>
      <sheetName val="MFA Insured First"/>
      <sheetName val="Sources"/>
      <sheetName val="Costs"/>
      <sheetName val="Unit Tiers"/>
      <sheetName val="Expenses"/>
      <sheetName val="Construction Period"/>
      <sheetName val="Lease-up"/>
      <sheetName val="CF Projection"/>
      <sheetName val="Loan Schedule - First Mortgage"/>
      <sheetName val="Loan Schedule - HOME-IO"/>
      <sheetName val="Loan Schedule - Home Amortizing"/>
      <sheetName val="Loan Schedule - Other Amort"/>
      <sheetName val="Loan Schedule - Other-IO"/>
      <sheetName val="HOME Subsidy Analysis"/>
      <sheetName val="HOME Build Up"/>
      <sheetName val="Board Summary"/>
      <sheetName val="HUD Feasibility"/>
      <sheetName val="HUD Certification"/>
      <sheetName val="Participation Info"/>
      <sheetName val="Draw Schedul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workbookViewId="0">
      <selection activeCell="G24" sqref="G24"/>
    </sheetView>
  </sheetViews>
  <sheetFormatPr defaultRowHeight="12.5" x14ac:dyDescent="0.25"/>
  <cols>
    <col min="8" max="8" width="8" customWidth="1"/>
  </cols>
  <sheetData/>
  <sheetProtection algorithmName="SHA-512" hashValue="XnkXZt+D12zKeSzDiFjgrdaXmD/Y4J26AYG3NWGsk2JqnCUyYTNPHY1wpD7vUSHyt/345LQxGpGhdx87PgdEfw==" saltValue="CetaIrjZjsku/Dr4WKLOhA==" spinCount="100000" sheet="1" objects="1" scenarios="1"/>
  <phoneticPr fontId="0" type="noConversion"/>
  <pageMargins left="0.75" right="0.75" top="1" bottom="1" header="0.5" footer="0.5"/>
  <pageSetup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M54"/>
  <sheetViews>
    <sheetView topLeftCell="A13" zoomScale="90" zoomScaleNormal="90" workbookViewId="0">
      <selection activeCell="E7" sqref="E7"/>
    </sheetView>
  </sheetViews>
  <sheetFormatPr defaultColWidth="8.9140625" defaultRowHeight="15.5" x14ac:dyDescent="0.35"/>
  <cols>
    <col min="1" max="1" width="18.6640625" style="8" customWidth="1"/>
    <col min="2" max="2" width="19.25" style="8" customWidth="1"/>
    <col min="3" max="3" width="17" style="8" customWidth="1"/>
    <col min="4" max="4" width="7.58203125" style="8" customWidth="1"/>
    <col min="5" max="5" width="18.33203125" style="8" customWidth="1"/>
    <col min="6" max="6" width="20.25" style="8" customWidth="1"/>
    <col min="7" max="7" width="25.75" style="8" customWidth="1"/>
    <col min="8" max="8" width="17.9140625" style="8" customWidth="1"/>
    <col min="9" max="9" width="19" style="8" customWidth="1"/>
    <col min="10" max="10" width="8.9140625" style="8" customWidth="1"/>
    <col min="11" max="11" width="8.9140625" style="8"/>
    <col min="12" max="13" width="8.9140625" style="8" hidden="1" customWidth="1"/>
    <col min="14" max="15" width="0" style="8" hidden="1" customWidth="1"/>
    <col min="16" max="16384" width="8.9140625" style="8"/>
  </cols>
  <sheetData>
    <row r="1" spans="1:13" ht="17.149999999999999" customHeight="1" x14ac:dyDescent="0.35">
      <c r="A1" s="644" t="s">
        <v>416</v>
      </c>
      <c r="B1" s="644"/>
      <c r="C1" s="644"/>
      <c r="D1" s="644"/>
      <c r="E1" s="644"/>
      <c r="F1" s="644"/>
      <c r="G1" s="644"/>
      <c r="H1" s="644"/>
      <c r="I1" s="644"/>
      <c r="J1" s="644"/>
    </row>
    <row r="2" spans="1:13" ht="15.65" customHeight="1" x14ac:dyDescent="0.35">
      <c r="A2" s="644" t="s">
        <v>391</v>
      </c>
      <c r="B2" s="644"/>
      <c r="C2" s="644"/>
      <c r="D2" s="644"/>
      <c r="E2" s="644"/>
      <c r="F2" s="644"/>
      <c r="G2" s="644"/>
      <c r="H2" s="644"/>
      <c r="I2" s="644"/>
      <c r="J2" s="644"/>
    </row>
    <row r="3" spans="1:13" ht="20.149999999999999" customHeight="1" x14ac:dyDescent="0.35">
      <c r="A3" s="463" t="s">
        <v>240</v>
      </c>
      <c r="B3" s="642"/>
      <c r="C3" s="642"/>
      <c r="D3" s="464"/>
      <c r="E3" s="465" t="s">
        <v>260</v>
      </c>
      <c r="F3" s="638"/>
      <c r="G3" s="638"/>
      <c r="H3" s="440"/>
      <c r="I3" s="440"/>
      <c r="J3" s="441"/>
    </row>
    <row r="4" spans="1:13" ht="20.149999999999999" customHeight="1" x14ac:dyDescent="0.35">
      <c r="A4" s="21" t="s">
        <v>301</v>
      </c>
      <c r="B4" s="466"/>
      <c r="C4" s="466"/>
      <c r="D4" s="1"/>
      <c r="E4" s="15" t="s">
        <v>302</v>
      </c>
      <c r="F4" s="642"/>
      <c r="G4" s="642"/>
      <c r="H4" s="441"/>
      <c r="I4" s="441"/>
      <c r="J4" s="441"/>
    </row>
    <row r="5" spans="1:13" ht="20.149999999999999" customHeight="1" thickBot="1" x14ac:dyDescent="0.4">
      <c r="A5" s="443"/>
      <c r="B5" s="443"/>
      <c r="C5" s="443"/>
      <c r="D5" s="441"/>
      <c r="E5" s="441"/>
      <c r="F5" s="441"/>
      <c r="G5" s="441"/>
      <c r="H5" s="441"/>
      <c r="I5" s="441"/>
      <c r="J5" s="441"/>
    </row>
    <row r="6" spans="1:13" ht="43.5" customHeight="1" thickBot="1" x14ac:dyDescent="0.4">
      <c r="A6" s="484" t="s">
        <v>148</v>
      </c>
      <c r="B6" s="485" t="s">
        <v>149</v>
      </c>
      <c r="C6" s="486" t="s">
        <v>150</v>
      </c>
      <c r="D6" s="487" t="s">
        <v>151</v>
      </c>
      <c r="E6" s="485" t="s">
        <v>247</v>
      </c>
      <c r="F6" s="487" t="s">
        <v>245</v>
      </c>
      <c r="G6" s="487" t="s">
        <v>246</v>
      </c>
      <c r="H6" s="486" t="s">
        <v>253</v>
      </c>
      <c r="I6" s="488" t="s">
        <v>152</v>
      </c>
      <c r="J6" s="19"/>
      <c r="M6" s="8" t="s">
        <v>241</v>
      </c>
    </row>
    <row r="7" spans="1:13" ht="15" customHeight="1" x14ac:dyDescent="0.35">
      <c r="A7" s="444"/>
      <c r="B7" s="445"/>
      <c r="C7" s="639"/>
      <c r="D7" s="639"/>
      <c r="E7" s="446"/>
      <c r="F7" s="447" t="s">
        <v>1</v>
      </c>
      <c r="G7" s="447" t="s">
        <v>1</v>
      </c>
      <c r="H7" s="448"/>
      <c r="I7" s="449"/>
      <c r="J7" s="443"/>
      <c r="L7" s="8" t="s">
        <v>254</v>
      </c>
      <c r="M7" s="8" t="s">
        <v>242</v>
      </c>
    </row>
    <row r="8" spans="1:13" ht="15" customHeight="1" x14ac:dyDescent="0.35">
      <c r="A8" s="450"/>
      <c r="B8" s="451"/>
      <c r="C8" s="640"/>
      <c r="D8" s="640"/>
      <c r="E8" s="452"/>
      <c r="F8" s="453" t="s">
        <v>248</v>
      </c>
      <c r="G8" s="453" t="s">
        <v>248</v>
      </c>
      <c r="H8" s="454" t="s">
        <v>256</v>
      </c>
      <c r="I8" s="455"/>
      <c r="J8" s="443"/>
      <c r="L8" s="8" t="s">
        <v>255</v>
      </c>
      <c r="M8" s="8" t="s">
        <v>243</v>
      </c>
    </row>
    <row r="9" spans="1:13" ht="15" customHeight="1" thickBot="1" x14ac:dyDescent="0.4">
      <c r="A9" s="456"/>
      <c r="B9" s="457"/>
      <c r="C9" s="641"/>
      <c r="D9" s="641"/>
      <c r="E9" s="458"/>
      <c r="F9" s="459" t="s">
        <v>249</v>
      </c>
      <c r="G9" s="459" t="s">
        <v>249</v>
      </c>
      <c r="H9" s="460" t="s">
        <v>257</v>
      </c>
      <c r="I9" s="461"/>
      <c r="J9" s="443"/>
      <c r="M9" s="8" t="s">
        <v>244</v>
      </c>
    </row>
    <row r="10" spans="1:13" ht="15" customHeight="1" x14ac:dyDescent="0.35">
      <c r="A10" s="444"/>
      <c r="B10" s="445"/>
      <c r="C10" s="639"/>
      <c r="D10" s="639"/>
      <c r="E10" s="446"/>
      <c r="F10" s="447" t="s">
        <v>1</v>
      </c>
      <c r="G10" s="447" t="s">
        <v>1</v>
      </c>
      <c r="H10" s="448"/>
      <c r="I10" s="449"/>
      <c r="J10" s="443"/>
    </row>
    <row r="11" spans="1:13" ht="15" customHeight="1" x14ac:dyDescent="0.35">
      <c r="A11" s="450"/>
      <c r="B11" s="451"/>
      <c r="C11" s="640"/>
      <c r="D11" s="640"/>
      <c r="E11" s="452"/>
      <c r="F11" s="462" t="s">
        <v>248</v>
      </c>
      <c r="G11" s="453" t="s">
        <v>248</v>
      </c>
      <c r="H11" s="454" t="s">
        <v>256</v>
      </c>
      <c r="I11" s="455"/>
      <c r="J11" s="443"/>
      <c r="M11" s="8" t="s">
        <v>250</v>
      </c>
    </row>
    <row r="12" spans="1:13" ht="15" customHeight="1" thickBot="1" x14ac:dyDescent="0.4">
      <c r="A12" s="456"/>
      <c r="B12" s="457"/>
      <c r="C12" s="641"/>
      <c r="D12" s="641"/>
      <c r="E12" s="458"/>
      <c r="F12" s="458" t="s">
        <v>249</v>
      </c>
      <c r="G12" s="459" t="s">
        <v>249</v>
      </c>
      <c r="H12" s="460" t="s">
        <v>257</v>
      </c>
      <c r="I12" s="461"/>
      <c r="J12" s="443"/>
      <c r="M12" s="8" t="s">
        <v>251</v>
      </c>
    </row>
    <row r="13" spans="1:13" ht="15" customHeight="1" x14ac:dyDescent="0.35">
      <c r="A13" s="444"/>
      <c r="B13" s="445"/>
      <c r="C13" s="639"/>
      <c r="D13" s="639"/>
      <c r="E13" s="446"/>
      <c r="F13" s="447" t="s">
        <v>1</v>
      </c>
      <c r="G13" s="447" t="s">
        <v>1</v>
      </c>
      <c r="H13" s="448"/>
      <c r="I13" s="449"/>
      <c r="J13" s="443"/>
      <c r="M13" s="8" t="s">
        <v>252</v>
      </c>
    </row>
    <row r="14" spans="1:13" ht="15" customHeight="1" x14ac:dyDescent="0.35">
      <c r="A14" s="450"/>
      <c r="B14" s="451"/>
      <c r="C14" s="640"/>
      <c r="D14" s="640"/>
      <c r="E14" s="452"/>
      <c r="F14" s="462" t="s">
        <v>248</v>
      </c>
      <c r="G14" s="453" t="s">
        <v>248</v>
      </c>
      <c r="H14" s="454" t="s">
        <v>256</v>
      </c>
      <c r="I14" s="455"/>
      <c r="J14" s="443"/>
      <c r="M14" s="8" t="s">
        <v>261</v>
      </c>
    </row>
    <row r="15" spans="1:13" ht="15" customHeight="1" thickBot="1" x14ac:dyDescent="0.4">
      <c r="A15" s="456"/>
      <c r="B15" s="457"/>
      <c r="C15" s="641"/>
      <c r="D15" s="641"/>
      <c r="E15" s="458"/>
      <c r="F15" s="458" t="s">
        <v>249</v>
      </c>
      <c r="G15" s="459" t="s">
        <v>249</v>
      </c>
      <c r="H15" s="460" t="s">
        <v>257</v>
      </c>
      <c r="I15" s="461"/>
      <c r="J15" s="443"/>
      <c r="M15" s="8" t="s">
        <v>262</v>
      </c>
    </row>
    <row r="16" spans="1:13" ht="15" customHeight="1" x14ac:dyDescent="0.35">
      <c r="A16" s="444"/>
      <c r="B16" s="445"/>
      <c r="C16" s="639"/>
      <c r="D16" s="639"/>
      <c r="E16" s="446"/>
      <c r="F16" s="447" t="s">
        <v>1</v>
      </c>
      <c r="G16" s="447" t="s">
        <v>1</v>
      </c>
      <c r="H16" s="448"/>
      <c r="I16" s="449"/>
      <c r="J16" s="443"/>
    </row>
    <row r="17" spans="1:10" ht="15" customHeight="1" x14ac:dyDescent="0.35">
      <c r="A17" s="450"/>
      <c r="B17" s="451"/>
      <c r="C17" s="640"/>
      <c r="D17" s="640"/>
      <c r="E17" s="452"/>
      <c r="F17" s="462" t="s">
        <v>248</v>
      </c>
      <c r="G17" s="453" t="s">
        <v>248</v>
      </c>
      <c r="H17" s="454" t="s">
        <v>256</v>
      </c>
      <c r="I17" s="455"/>
      <c r="J17" s="443"/>
    </row>
    <row r="18" spans="1:10" ht="15" customHeight="1" thickBot="1" x14ac:dyDescent="0.4">
      <c r="A18" s="456"/>
      <c r="B18" s="457"/>
      <c r="C18" s="641"/>
      <c r="D18" s="641"/>
      <c r="E18" s="458"/>
      <c r="F18" s="458" t="s">
        <v>249</v>
      </c>
      <c r="G18" s="459" t="s">
        <v>249</v>
      </c>
      <c r="H18" s="460" t="s">
        <v>257</v>
      </c>
      <c r="I18" s="461"/>
      <c r="J18" s="443"/>
    </row>
    <row r="19" spans="1:10" ht="15" customHeight="1" x14ac:dyDescent="0.35">
      <c r="A19" s="444"/>
      <c r="B19" s="445"/>
      <c r="C19" s="639"/>
      <c r="D19" s="639"/>
      <c r="E19" s="446"/>
      <c r="F19" s="447" t="s">
        <v>1</v>
      </c>
      <c r="G19" s="447" t="s">
        <v>1</v>
      </c>
      <c r="H19" s="448"/>
      <c r="I19" s="449"/>
      <c r="J19" s="443"/>
    </row>
    <row r="20" spans="1:10" ht="15" customHeight="1" x14ac:dyDescent="0.35">
      <c r="A20" s="450"/>
      <c r="B20" s="451"/>
      <c r="C20" s="640"/>
      <c r="D20" s="640"/>
      <c r="E20" s="452"/>
      <c r="F20" s="462" t="s">
        <v>248</v>
      </c>
      <c r="G20" s="453" t="s">
        <v>248</v>
      </c>
      <c r="H20" s="454" t="s">
        <v>256</v>
      </c>
      <c r="I20" s="455"/>
      <c r="J20" s="443"/>
    </row>
    <row r="21" spans="1:10" ht="15" customHeight="1" thickBot="1" x14ac:dyDescent="0.4">
      <c r="A21" s="456"/>
      <c r="B21" s="457"/>
      <c r="C21" s="641"/>
      <c r="D21" s="641"/>
      <c r="E21" s="458"/>
      <c r="F21" s="458" t="s">
        <v>249</v>
      </c>
      <c r="G21" s="459" t="s">
        <v>249</v>
      </c>
      <c r="H21" s="460" t="s">
        <v>257</v>
      </c>
      <c r="I21" s="461"/>
      <c r="J21" s="443"/>
    </row>
    <row r="22" spans="1:10" ht="15" customHeight="1" x14ac:dyDescent="0.35">
      <c r="A22" s="444"/>
      <c r="B22" s="445"/>
      <c r="C22" s="639"/>
      <c r="D22" s="639"/>
      <c r="E22" s="446"/>
      <c r="F22" s="447" t="s">
        <v>1</v>
      </c>
      <c r="G22" s="447" t="s">
        <v>1</v>
      </c>
      <c r="H22" s="448"/>
      <c r="I22" s="449"/>
      <c r="J22" s="443"/>
    </row>
    <row r="23" spans="1:10" ht="15" customHeight="1" x14ac:dyDescent="0.35">
      <c r="A23" s="450"/>
      <c r="B23" s="451"/>
      <c r="C23" s="640"/>
      <c r="D23" s="640"/>
      <c r="E23" s="452"/>
      <c r="F23" s="462" t="s">
        <v>248</v>
      </c>
      <c r="G23" s="453" t="s">
        <v>248</v>
      </c>
      <c r="H23" s="454" t="s">
        <v>256</v>
      </c>
      <c r="I23" s="455"/>
      <c r="J23" s="443"/>
    </row>
    <row r="24" spans="1:10" ht="15" customHeight="1" thickBot="1" x14ac:dyDescent="0.4">
      <c r="A24" s="456"/>
      <c r="B24" s="457"/>
      <c r="C24" s="641"/>
      <c r="D24" s="641"/>
      <c r="E24" s="458"/>
      <c r="F24" s="458" t="s">
        <v>249</v>
      </c>
      <c r="G24" s="459" t="s">
        <v>249</v>
      </c>
      <c r="H24" s="460" t="s">
        <v>257</v>
      </c>
      <c r="I24" s="461"/>
      <c r="J24" s="443"/>
    </row>
    <row r="25" spans="1:10" ht="15" customHeight="1" x14ac:dyDescent="0.35">
      <c r="A25" s="444"/>
      <c r="B25" s="445"/>
      <c r="C25" s="639"/>
      <c r="D25" s="639"/>
      <c r="E25" s="446"/>
      <c r="F25" s="447" t="s">
        <v>1</v>
      </c>
      <c r="G25" s="447" t="s">
        <v>1</v>
      </c>
      <c r="H25" s="448"/>
      <c r="I25" s="449"/>
      <c r="J25" s="443"/>
    </row>
    <row r="26" spans="1:10" ht="15" customHeight="1" x14ac:dyDescent="0.35">
      <c r="A26" s="450"/>
      <c r="B26" s="451"/>
      <c r="C26" s="640"/>
      <c r="D26" s="640"/>
      <c r="E26" s="452"/>
      <c r="F26" s="462" t="s">
        <v>248</v>
      </c>
      <c r="G26" s="453" t="s">
        <v>248</v>
      </c>
      <c r="H26" s="454" t="s">
        <v>256</v>
      </c>
      <c r="I26" s="455"/>
      <c r="J26" s="443"/>
    </row>
    <row r="27" spans="1:10" ht="15" customHeight="1" thickBot="1" x14ac:dyDescent="0.4">
      <c r="A27" s="456"/>
      <c r="B27" s="457"/>
      <c r="C27" s="641"/>
      <c r="D27" s="641"/>
      <c r="E27" s="458"/>
      <c r="F27" s="458" t="s">
        <v>249</v>
      </c>
      <c r="G27" s="459" t="s">
        <v>249</v>
      </c>
      <c r="H27" s="460" t="s">
        <v>257</v>
      </c>
      <c r="I27" s="461"/>
      <c r="J27" s="443"/>
    </row>
    <row r="28" spans="1:10" ht="15" customHeight="1" x14ac:dyDescent="0.35">
      <c r="A28" s="444"/>
      <c r="B28" s="445"/>
      <c r="C28" s="639"/>
      <c r="D28" s="639"/>
      <c r="E28" s="446"/>
      <c r="F28" s="447" t="s">
        <v>1</v>
      </c>
      <c r="G28" s="447" t="s">
        <v>1</v>
      </c>
      <c r="H28" s="448"/>
      <c r="I28" s="449"/>
      <c r="J28" s="443"/>
    </row>
    <row r="29" spans="1:10" ht="15" customHeight="1" x14ac:dyDescent="0.35">
      <c r="A29" s="450"/>
      <c r="B29" s="451"/>
      <c r="C29" s="640"/>
      <c r="D29" s="640"/>
      <c r="E29" s="452"/>
      <c r="F29" s="462" t="s">
        <v>248</v>
      </c>
      <c r="G29" s="453" t="s">
        <v>248</v>
      </c>
      <c r="H29" s="454" t="s">
        <v>256</v>
      </c>
      <c r="I29" s="455"/>
      <c r="J29" s="443"/>
    </row>
    <row r="30" spans="1:10" ht="15" customHeight="1" thickBot="1" x14ac:dyDescent="0.4">
      <c r="A30" s="456"/>
      <c r="B30" s="457"/>
      <c r="C30" s="641"/>
      <c r="D30" s="641"/>
      <c r="E30" s="458"/>
      <c r="F30" s="458" t="s">
        <v>249</v>
      </c>
      <c r="G30" s="459" t="s">
        <v>249</v>
      </c>
      <c r="H30" s="460" t="s">
        <v>257</v>
      </c>
      <c r="I30" s="461"/>
      <c r="J30" s="443"/>
    </row>
    <row r="31" spans="1:10" ht="15" customHeight="1" x14ac:dyDescent="0.35">
      <c r="A31" s="444"/>
      <c r="B31" s="445"/>
      <c r="C31" s="639"/>
      <c r="D31" s="639"/>
      <c r="E31" s="446"/>
      <c r="F31" s="447" t="s">
        <v>1</v>
      </c>
      <c r="G31" s="447" t="s">
        <v>1</v>
      </c>
      <c r="H31" s="448"/>
      <c r="I31" s="449"/>
      <c r="J31" s="443"/>
    </row>
    <row r="32" spans="1:10" ht="15" customHeight="1" x14ac:dyDescent="0.35">
      <c r="A32" s="450"/>
      <c r="B32" s="451"/>
      <c r="C32" s="640"/>
      <c r="D32" s="640"/>
      <c r="E32" s="452"/>
      <c r="F32" s="462" t="s">
        <v>248</v>
      </c>
      <c r="G32" s="453" t="s">
        <v>248</v>
      </c>
      <c r="H32" s="454" t="s">
        <v>256</v>
      </c>
      <c r="I32" s="455"/>
      <c r="J32" s="443"/>
    </row>
    <row r="33" spans="1:11" ht="15" customHeight="1" thickBot="1" x14ac:dyDescent="0.4">
      <c r="A33" s="456"/>
      <c r="B33" s="457"/>
      <c r="C33" s="641"/>
      <c r="D33" s="641"/>
      <c r="E33" s="458"/>
      <c r="F33" s="458" t="s">
        <v>249</v>
      </c>
      <c r="G33" s="459" t="s">
        <v>249</v>
      </c>
      <c r="H33" s="460" t="s">
        <v>257</v>
      </c>
      <c r="I33" s="461"/>
      <c r="J33" s="443"/>
    </row>
    <row r="34" spans="1:11" ht="15" customHeight="1" x14ac:dyDescent="0.35">
      <c r="A34" s="444"/>
      <c r="B34" s="445"/>
      <c r="C34" s="639"/>
      <c r="D34" s="639"/>
      <c r="E34" s="446"/>
      <c r="F34" s="447" t="s">
        <v>1</v>
      </c>
      <c r="G34" s="447" t="s">
        <v>1</v>
      </c>
      <c r="H34" s="448"/>
      <c r="I34" s="449"/>
      <c r="J34" s="443"/>
    </row>
    <row r="35" spans="1:11" ht="15" customHeight="1" x14ac:dyDescent="0.35">
      <c r="A35" s="450"/>
      <c r="B35" s="451"/>
      <c r="C35" s="640"/>
      <c r="D35" s="640"/>
      <c r="E35" s="452"/>
      <c r="F35" s="462" t="s">
        <v>248</v>
      </c>
      <c r="G35" s="453" t="s">
        <v>248</v>
      </c>
      <c r="H35" s="454" t="s">
        <v>256</v>
      </c>
      <c r="I35" s="455"/>
      <c r="J35" s="443"/>
    </row>
    <row r="36" spans="1:11" ht="15" customHeight="1" thickBot="1" x14ac:dyDescent="0.4">
      <c r="A36" s="456"/>
      <c r="B36" s="457"/>
      <c r="C36" s="641"/>
      <c r="D36" s="641"/>
      <c r="E36" s="458"/>
      <c r="F36" s="458" t="s">
        <v>249</v>
      </c>
      <c r="G36" s="459" t="s">
        <v>249</v>
      </c>
      <c r="H36" s="460" t="s">
        <v>257</v>
      </c>
      <c r="I36" s="461"/>
      <c r="J36" s="443"/>
    </row>
    <row r="37" spans="1:11" ht="15" customHeight="1" x14ac:dyDescent="0.35">
      <c r="A37" s="444"/>
      <c r="B37" s="445"/>
      <c r="C37" s="639"/>
      <c r="D37" s="639"/>
      <c r="E37" s="446"/>
      <c r="F37" s="447" t="s">
        <v>1</v>
      </c>
      <c r="G37" s="447" t="s">
        <v>1</v>
      </c>
      <c r="H37" s="448"/>
      <c r="I37" s="449"/>
      <c r="J37" s="443"/>
    </row>
    <row r="38" spans="1:11" ht="15" customHeight="1" x14ac:dyDescent="0.35">
      <c r="A38" s="450"/>
      <c r="B38" s="451"/>
      <c r="C38" s="640"/>
      <c r="D38" s="640"/>
      <c r="E38" s="452"/>
      <c r="F38" s="462" t="s">
        <v>248</v>
      </c>
      <c r="G38" s="453" t="s">
        <v>248</v>
      </c>
      <c r="H38" s="454" t="s">
        <v>256</v>
      </c>
      <c r="I38" s="455"/>
      <c r="J38" s="443"/>
    </row>
    <row r="39" spans="1:11" ht="15" customHeight="1" thickBot="1" x14ac:dyDescent="0.4">
      <c r="A39" s="456"/>
      <c r="B39" s="457"/>
      <c r="C39" s="641"/>
      <c r="D39" s="641"/>
      <c r="E39" s="458"/>
      <c r="F39" s="458" t="s">
        <v>249</v>
      </c>
      <c r="G39" s="459" t="s">
        <v>249</v>
      </c>
      <c r="H39" s="460" t="s">
        <v>257</v>
      </c>
      <c r="I39" s="461"/>
      <c r="J39" s="443"/>
    </row>
    <row r="40" spans="1:11" ht="15" customHeight="1" x14ac:dyDescent="0.35">
      <c r="A40" s="444"/>
      <c r="B40" s="445"/>
      <c r="C40" s="639"/>
      <c r="D40" s="639"/>
      <c r="E40" s="446"/>
      <c r="F40" s="447" t="s">
        <v>1</v>
      </c>
      <c r="G40" s="447" t="s">
        <v>1</v>
      </c>
      <c r="H40" s="448"/>
      <c r="I40" s="449"/>
      <c r="J40" s="443"/>
    </row>
    <row r="41" spans="1:11" ht="15" customHeight="1" x14ac:dyDescent="0.35">
      <c r="A41" s="450"/>
      <c r="B41" s="451"/>
      <c r="C41" s="640"/>
      <c r="D41" s="640"/>
      <c r="E41" s="452"/>
      <c r="F41" s="462" t="s">
        <v>248</v>
      </c>
      <c r="G41" s="453" t="s">
        <v>248</v>
      </c>
      <c r="H41" s="454" t="s">
        <v>256</v>
      </c>
      <c r="I41" s="455"/>
      <c r="J41" s="443"/>
    </row>
    <row r="42" spans="1:11" ht="15" customHeight="1" thickBot="1" x14ac:dyDescent="0.4">
      <c r="A42" s="456"/>
      <c r="B42" s="457"/>
      <c r="C42" s="641"/>
      <c r="D42" s="641"/>
      <c r="E42" s="458"/>
      <c r="F42" s="458" t="s">
        <v>249</v>
      </c>
      <c r="G42" s="459" t="s">
        <v>249</v>
      </c>
      <c r="H42" s="460" t="s">
        <v>257</v>
      </c>
      <c r="I42" s="461"/>
      <c r="J42" s="443"/>
    </row>
    <row r="43" spans="1:11" ht="20.149999999999999" customHeight="1" x14ac:dyDescent="0.35">
      <c r="A43" s="643" t="s">
        <v>258</v>
      </c>
      <c r="B43" s="643"/>
      <c r="C43" s="643"/>
      <c r="D43" s="643"/>
      <c r="E43" s="643"/>
      <c r="F43" s="643"/>
      <c r="G43" s="643"/>
      <c r="H43" s="643"/>
      <c r="I43" s="643"/>
      <c r="J43" s="443"/>
    </row>
    <row r="44" spans="1:11" ht="20.149999999999999" customHeight="1" x14ac:dyDescent="0.35">
      <c r="A44" s="643"/>
      <c r="B44" s="643"/>
      <c r="C44" s="643"/>
      <c r="D44" s="643"/>
      <c r="E44" s="643"/>
      <c r="F44" s="643"/>
      <c r="G44" s="643"/>
      <c r="H44" s="643"/>
      <c r="I44" s="643"/>
      <c r="J44" s="443"/>
    </row>
    <row r="45" spans="1:11" ht="20.149999999999999" customHeight="1" x14ac:dyDescent="0.35">
      <c r="A45" s="483" t="s">
        <v>303</v>
      </c>
      <c r="B45" s="637"/>
      <c r="C45" s="637"/>
      <c r="D45" s="441"/>
      <c r="E45" s="442"/>
      <c r="F45" s="441"/>
      <c r="G45" s="443"/>
      <c r="H45" s="443"/>
      <c r="I45" s="443"/>
      <c r="J45" s="443"/>
    </row>
    <row r="46" spans="1:11" ht="20.149999999999999" customHeight="1" x14ac:dyDescent="0.35">
      <c r="A46" s="21" t="s">
        <v>153</v>
      </c>
      <c r="B46" s="14"/>
      <c r="C46" s="14"/>
      <c r="D46" s="7"/>
      <c r="E46" s="21" t="s">
        <v>300</v>
      </c>
      <c r="F46" s="14"/>
      <c r="G46" s="7"/>
      <c r="H46" s="443"/>
      <c r="I46" s="443"/>
      <c r="J46" s="443"/>
    </row>
    <row r="47" spans="1:11" ht="20.149999999999999" customHeight="1" x14ac:dyDescent="0.35">
      <c r="A47" s="7" t="s">
        <v>267</v>
      </c>
      <c r="B47" s="7"/>
      <c r="C47" s="7"/>
      <c r="D47" s="7"/>
      <c r="E47" s="7"/>
      <c r="F47" s="7"/>
      <c r="G47" s="7"/>
      <c r="H47" s="7"/>
      <c r="I47" s="7"/>
      <c r="J47" s="7"/>
      <c r="K47" s="7"/>
    </row>
    <row r="48" spans="1:11" ht="20.149999999999999" customHeight="1" x14ac:dyDescent="0.35">
      <c r="A48" s="7" t="s">
        <v>266</v>
      </c>
      <c r="B48" s="7"/>
      <c r="C48" s="7"/>
      <c r="D48" s="7"/>
      <c r="E48" s="7"/>
      <c r="F48" s="7"/>
      <c r="G48" s="7"/>
      <c r="H48" s="7"/>
      <c r="I48" s="7"/>
      <c r="J48" s="7"/>
      <c r="K48" s="7"/>
    </row>
    <row r="49" spans="1:11" ht="20.149999999999999" customHeight="1" x14ac:dyDescent="0.35">
      <c r="A49" s="7"/>
      <c r="B49" s="7"/>
      <c r="C49" s="7"/>
      <c r="D49" s="7"/>
      <c r="E49" s="7"/>
      <c r="F49" s="7"/>
      <c r="G49" s="7"/>
      <c r="H49" s="7"/>
      <c r="I49" s="7"/>
      <c r="J49" s="7"/>
      <c r="K49" s="7"/>
    </row>
    <row r="50" spans="1:11" ht="20.149999999999999" customHeight="1" x14ac:dyDescent="0.35">
      <c r="A50" s="7" t="s">
        <v>264</v>
      </c>
      <c r="B50" s="7"/>
      <c r="C50" s="7"/>
      <c r="D50" s="7"/>
      <c r="E50" s="7"/>
      <c r="F50" s="7"/>
      <c r="G50" s="7"/>
      <c r="H50" s="7"/>
      <c r="I50" s="7"/>
      <c r="J50" s="7"/>
      <c r="K50" s="7"/>
    </row>
    <row r="51" spans="1:11" x14ac:dyDescent="0.35">
      <c r="A51" s="7" t="s">
        <v>263</v>
      </c>
      <c r="B51" s="7"/>
      <c r="C51" s="7"/>
      <c r="D51" s="7"/>
      <c r="E51" s="7"/>
      <c r="F51" s="7"/>
      <c r="G51" s="7"/>
      <c r="H51" s="7"/>
      <c r="I51" s="7"/>
      <c r="J51" s="7"/>
      <c r="K51" s="7"/>
    </row>
    <row r="52" spans="1:11" x14ac:dyDescent="0.35">
      <c r="A52" s="7" t="s">
        <v>417</v>
      </c>
      <c r="B52" s="7"/>
      <c r="C52" s="7"/>
      <c r="D52" s="7"/>
      <c r="E52" s="7"/>
      <c r="F52" s="7"/>
      <c r="G52" s="7"/>
      <c r="H52" s="7"/>
      <c r="I52" s="7"/>
      <c r="J52" s="7"/>
      <c r="K52" s="7"/>
    </row>
    <row r="53" spans="1:11" ht="15" customHeight="1" x14ac:dyDescent="0.35">
      <c r="A53" s="7" t="s">
        <v>265</v>
      </c>
      <c r="B53" s="7"/>
      <c r="C53" s="7"/>
      <c r="D53" s="7"/>
      <c r="E53" s="7"/>
      <c r="F53" s="7"/>
      <c r="G53" s="7"/>
      <c r="H53" s="7"/>
      <c r="I53" s="7"/>
      <c r="J53" s="7"/>
      <c r="K53" s="7"/>
    </row>
    <row r="54" spans="1:11" x14ac:dyDescent="0.35">
      <c r="A54" s="7"/>
      <c r="B54" s="7"/>
      <c r="C54" s="7"/>
      <c r="D54" s="7"/>
      <c r="E54" s="7"/>
      <c r="F54" s="7"/>
      <c r="G54" s="7"/>
      <c r="H54" s="7"/>
      <c r="I54" s="7"/>
      <c r="J54" s="7"/>
      <c r="K54" s="7"/>
    </row>
  </sheetData>
  <sheetProtection algorithmName="SHA-512" hashValue="uZieUlgyY8hOGInePPF759xx4yHD7ux5I47JdHpBKQ/gwQFfT2vO3lEfRd+9oDJF/rVkZ/J0FGgmFdkZEvhfRw==" saltValue="iva3x+treh8mZ27zpMNIyw==" spinCount="100000" sheet="1" objects="1" scenarios="1"/>
  <mergeCells count="31">
    <mergeCell ref="C19:C21"/>
    <mergeCell ref="C40:C42"/>
    <mergeCell ref="D28:D30"/>
    <mergeCell ref="D40:D42"/>
    <mergeCell ref="C10:C12"/>
    <mergeCell ref="D10:D12"/>
    <mergeCell ref="C13:C15"/>
    <mergeCell ref="D13:D15"/>
    <mergeCell ref="C16:C18"/>
    <mergeCell ref="D16:D18"/>
    <mergeCell ref="A2:J2"/>
    <mergeCell ref="A1:J1"/>
    <mergeCell ref="B3:C3"/>
    <mergeCell ref="C7:C9"/>
    <mergeCell ref="D7:D9"/>
    <mergeCell ref="B45:C45"/>
    <mergeCell ref="F3:G3"/>
    <mergeCell ref="C31:C33"/>
    <mergeCell ref="D31:D33"/>
    <mergeCell ref="C34:C36"/>
    <mergeCell ref="D34:D36"/>
    <mergeCell ref="C28:C30"/>
    <mergeCell ref="F4:G4"/>
    <mergeCell ref="C37:C39"/>
    <mergeCell ref="D37:D39"/>
    <mergeCell ref="D19:D21"/>
    <mergeCell ref="C22:C24"/>
    <mergeCell ref="D22:D24"/>
    <mergeCell ref="C25:C27"/>
    <mergeCell ref="D25:D27"/>
    <mergeCell ref="A43:I44"/>
  </mergeCells>
  <phoneticPr fontId="0" type="noConversion"/>
  <dataValidations count="3">
    <dataValidation type="list" allowBlank="1" showInputMessage="1" showErrorMessage="1" sqref="C7:C42" xr:uid="{00000000-0002-0000-0A00-000000000000}">
      <formula1>$M$6:$M$9</formula1>
    </dataValidation>
    <dataValidation type="list" allowBlank="1" showInputMessage="1" showErrorMessage="1" sqref="H7 H40 H37 H34 H31 H28 H25 H22 H19 H16 H13 H10" xr:uid="{00000000-0002-0000-0A00-000001000000}">
      <formula1>$L$7:$L$8</formula1>
    </dataValidation>
    <dataValidation type="list" allowBlank="1" showInputMessage="1" showErrorMessage="1" sqref="F3:G3" xr:uid="{00000000-0002-0000-0A00-000002000000}">
      <formula1>$M$11:$M$15</formula1>
    </dataValidation>
  </dataValidations>
  <printOptions horizontalCentered="1"/>
  <pageMargins left="0.5" right="0.5" top="0.49" bottom="0.74" header="0.26" footer="0.43"/>
  <pageSetup scale="56" orientation="landscape" r:id="rId1"/>
  <headerFooter alignWithMargins="0"/>
  <colBreaks count="1" manualBreakCount="1">
    <brk id="9" max="5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48"/>
  <sheetViews>
    <sheetView zoomScale="90" zoomScaleNormal="90" workbookViewId="0">
      <selection activeCell="B21" sqref="B21"/>
    </sheetView>
  </sheetViews>
  <sheetFormatPr defaultColWidth="8.9140625" defaultRowHeight="14" x14ac:dyDescent="0.3"/>
  <cols>
    <col min="1" max="1" width="16.6640625" style="7" customWidth="1"/>
    <col min="2" max="2" width="20.58203125" style="7" customWidth="1"/>
    <col min="3" max="3" width="21.9140625" style="7" customWidth="1"/>
    <col min="4" max="4" width="7.75" style="7" customWidth="1"/>
    <col min="5" max="5" width="9.58203125" style="7" customWidth="1"/>
    <col min="6" max="6" width="7.58203125" style="7" customWidth="1"/>
    <col min="7" max="7" width="17" style="7" customWidth="1"/>
    <col min="8" max="8" width="6.6640625" style="7" customWidth="1"/>
    <col min="9" max="9" width="23.9140625" style="7" customWidth="1"/>
    <col min="10" max="10" width="8.33203125" style="7" customWidth="1"/>
    <col min="11" max="11" width="18.6640625" style="7" customWidth="1"/>
    <col min="12" max="13" width="8.9140625" style="7"/>
    <col min="14" max="14" width="0" style="7" hidden="1" customWidth="1"/>
    <col min="15" max="16384" width="8.9140625" style="7"/>
  </cols>
  <sheetData>
    <row r="1" spans="1:19" x14ac:dyDescent="0.3">
      <c r="A1" s="644" t="s">
        <v>403</v>
      </c>
      <c r="B1" s="644"/>
      <c r="C1" s="644"/>
      <c r="D1" s="644"/>
      <c r="E1" s="644"/>
      <c r="F1" s="644"/>
      <c r="G1" s="644"/>
      <c r="H1" s="644"/>
      <c r="I1" s="644"/>
      <c r="J1" s="644"/>
      <c r="K1" s="644"/>
      <c r="L1" s="467"/>
    </row>
    <row r="2" spans="1:19" x14ac:dyDescent="0.3">
      <c r="A2" s="644" t="s">
        <v>392</v>
      </c>
      <c r="B2" s="644"/>
      <c r="C2" s="644"/>
      <c r="D2" s="644"/>
      <c r="E2" s="644"/>
      <c r="F2" s="644"/>
      <c r="G2" s="644"/>
      <c r="H2" s="644"/>
      <c r="I2" s="644"/>
      <c r="J2" s="644"/>
      <c r="K2" s="644"/>
      <c r="L2" s="467"/>
    </row>
    <row r="3" spans="1:19" ht="14.5" thickBot="1" x14ac:dyDescent="0.35">
      <c r="D3" s="1"/>
      <c r="E3" s="649"/>
      <c r="F3" s="649"/>
      <c r="G3" s="468"/>
      <c r="H3" s="1"/>
      <c r="I3" s="1"/>
      <c r="J3" s="1"/>
      <c r="K3" s="1"/>
      <c r="L3" s="1"/>
      <c r="M3" s="1"/>
      <c r="N3" s="1"/>
      <c r="O3" s="1"/>
      <c r="P3" s="1"/>
      <c r="Q3" s="1"/>
      <c r="R3" s="1"/>
      <c r="S3" s="1"/>
    </row>
    <row r="4" spans="1:19" ht="45.75" customHeight="1" thickBot="1" x14ac:dyDescent="0.35">
      <c r="A4" s="489" t="s">
        <v>154</v>
      </c>
      <c r="B4" s="490" t="s">
        <v>155</v>
      </c>
      <c r="C4" s="491" t="s">
        <v>156</v>
      </c>
      <c r="D4" s="491" t="s">
        <v>151</v>
      </c>
      <c r="E4" s="491" t="s">
        <v>157</v>
      </c>
      <c r="F4" s="650" t="s">
        <v>245</v>
      </c>
      <c r="G4" s="651"/>
      <c r="H4" s="650" t="s">
        <v>246</v>
      </c>
      <c r="I4" s="651"/>
      <c r="J4" s="491" t="s">
        <v>158</v>
      </c>
      <c r="K4" s="492" t="s">
        <v>259</v>
      </c>
      <c r="L4" s="1"/>
      <c r="M4" s="1"/>
      <c r="N4" s="1"/>
      <c r="O4" s="1"/>
      <c r="P4" s="1"/>
      <c r="Q4" s="1"/>
      <c r="R4" s="1"/>
    </row>
    <row r="5" spans="1:19" ht="15" customHeight="1" x14ac:dyDescent="0.3">
      <c r="A5" s="469"/>
      <c r="B5" s="470"/>
      <c r="C5" s="471"/>
      <c r="D5" s="645"/>
      <c r="E5" s="645"/>
      <c r="F5" s="472" t="s">
        <v>1</v>
      </c>
      <c r="G5" s="472"/>
      <c r="H5" s="472" t="s">
        <v>1</v>
      </c>
      <c r="I5" s="472"/>
      <c r="J5" s="645"/>
      <c r="K5" s="473"/>
      <c r="N5" s="7" t="s">
        <v>254</v>
      </c>
    </row>
    <row r="6" spans="1:19" ht="15" customHeight="1" x14ac:dyDescent="0.3">
      <c r="A6" s="474"/>
      <c r="B6" s="475"/>
      <c r="C6" s="24"/>
      <c r="D6" s="646"/>
      <c r="E6" s="646"/>
      <c r="F6" s="22" t="s">
        <v>248</v>
      </c>
      <c r="G6" s="22"/>
      <c r="H6" s="22" t="s">
        <v>248</v>
      </c>
      <c r="I6" s="22"/>
      <c r="J6" s="646"/>
      <c r="K6" s="476"/>
      <c r="N6" s="7" t="s">
        <v>255</v>
      </c>
    </row>
    <row r="7" spans="1:19" ht="15" customHeight="1" thickBot="1" x14ac:dyDescent="0.35">
      <c r="A7" s="477"/>
      <c r="B7" s="478"/>
      <c r="C7" s="479"/>
      <c r="D7" s="647"/>
      <c r="E7" s="647"/>
      <c r="F7" s="480" t="s">
        <v>249</v>
      </c>
      <c r="G7" s="480"/>
      <c r="H7" s="480" t="s">
        <v>249</v>
      </c>
      <c r="I7" s="480"/>
      <c r="J7" s="647"/>
      <c r="K7" s="481"/>
    </row>
    <row r="8" spans="1:19" ht="15" customHeight="1" x14ac:dyDescent="0.3">
      <c r="A8" s="469"/>
      <c r="B8" s="470"/>
      <c r="C8" s="471"/>
      <c r="D8" s="645"/>
      <c r="E8" s="645"/>
      <c r="F8" s="472" t="s">
        <v>1</v>
      </c>
      <c r="G8" s="472"/>
      <c r="H8" s="472" t="s">
        <v>1</v>
      </c>
      <c r="I8" s="472"/>
      <c r="J8" s="645"/>
      <c r="K8" s="473"/>
    </row>
    <row r="9" spans="1:19" ht="15" customHeight="1" x14ac:dyDescent="0.3">
      <c r="A9" s="474"/>
      <c r="B9" s="475"/>
      <c r="C9" s="24"/>
      <c r="D9" s="646"/>
      <c r="E9" s="646"/>
      <c r="F9" s="22" t="s">
        <v>248</v>
      </c>
      <c r="G9" s="22"/>
      <c r="H9" s="22" t="s">
        <v>248</v>
      </c>
      <c r="I9" s="22"/>
      <c r="J9" s="646"/>
      <c r="K9" s="476"/>
    </row>
    <row r="10" spans="1:19" ht="15" customHeight="1" thickBot="1" x14ac:dyDescent="0.35">
      <c r="A10" s="477"/>
      <c r="B10" s="478"/>
      <c r="C10" s="479"/>
      <c r="D10" s="647"/>
      <c r="E10" s="647"/>
      <c r="F10" s="480" t="s">
        <v>249</v>
      </c>
      <c r="G10" s="480"/>
      <c r="H10" s="480" t="s">
        <v>249</v>
      </c>
      <c r="I10" s="480"/>
      <c r="J10" s="647"/>
      <c r="K10" s="481"/>
    </row>
    <row r="11" spans="1:19" ht="15" customHeight="1" x14ac:dyDescent="0.3">
      <c r="A11" s="469"/>
      <c r="B11" s="470"/>
      <c r="C11" s="471"/>
      <c r="D11" s="645"/>
      <c r="E11" s="645"/>
      <c r="F11" s="472" t="s">
        <v>1</v>
      </c>
      <c r="G11" s="472"/>
      <c r="H11" s="472" t="s">
        <v>1</v>
      </c>
      <c r="I11" s="472"/>
      <c r="J11" s="645"/>
      <c r="K11" s="473"/>
    </row>
    <row r="12" spans="1:19" ht="15" customHeight="1" x14ac:dyDescent="0.3">
      <c r="A12" s="474"/>
      <c r="B12" s="475"/>
      <c r="C12" s="24"/>
      <c r="D12" s="646"/>
      <c r="E12" s="646"/>
      <c r="F12" s="22" t="s">
        <v>248</v>
      </c>
      <c r="G12" s="22"/>
      <c r="H12" s="22" t="s">
        <v>248</v>
      </c>
      <c r="I12" s="22"/>
      <c r="J12" s="646"/>
      <c r="K12" s="476"/>
    </row>
    <row r="13" spans="1:19" ht="15" customHeight="1" thickBot="1" x14ac:dyDescent="0.35">
      <c r="A13" s="477"/>
      <c r="B13" s="478"/>
      <c r="C13" s="479"/>
      <c r="D13" s="647"/>
      <c r="E13" s="647"/>
      <c r="F13" s="480" t="s">
        <v>249</v>
      </c>
      <c r="G13" s="480"/>
      <c r="H13" s="480" t="s">
        <v>249</v>
      </c>
      <c r="I13" s="480"/>
      <c r="J13" s="647"/>
      <c r="K13" s="481"/>
    </row>
    <row r="14" spans="1:19" ht="15" customHeight="1" x14ac:dyDescent="0.3">
      <c r="A14" s="469"/>
      <c r="B14" s="470"/>
      <c r="C14" s="471"/>
      <c r="D14" s="645"/>
      <c r="E14" s="645"/>
      <c r="F14" s="472" t="s">
        <v>1</v>
      </c>
      <c r="G14" s="472"/>
      <c r="H14" s="472" t="s">
        <v>1</v>
      </c>
      <c r="I14" s="472"/>
      <c r="J14" s="645"/>
      <c r="K14" s="473"/>
    </row>
    <row r="15" spans="1:19" ht="15" customHeight="1" x14ac:dyDescent="0.3">
      <c r="A15" s="474"/>
      <c r="B15" s="475"/>
      <c r="C15" s="24"/>
      <c r="D15" s="646"/>
      <c r="E15" s="646"/>
      <c r="F15" s="22" t="s">
        <v>248</v>
      </c>
      <c r="G15" s="22"/>
      <c r="H15" s="22" t="s">
        <v>248</v>
      </c>
      <c r="I15" s="22"/>
      <c r="J15" s="646"/>
      <c r="K15" s="476"/>
    </row>
    <row r="16" spans="1:19" ht="14.5" thickBot="1" x14ac:dyDescent="0.35">
      <c r="A16" s="477"/>
      <c r="B16" s="478"/>
      <c r="C16" s="479"/>
      <c r="D16" s="647"/>
      <c r="E16" s="647"/>
      <c r="F16" s="480" t="s">
        <v>249</v>
      </c>
      <c r="G16" s="480"/>
      <c r="H16" s="480" t="s">
        <v>249</v>
      </c>
      <c r="I16" s="480"/>
      <c r="J16" s="647"/>
      <c r="K16" s="481"/>
    </row>
    <row r="17" spans="1:11" x14ac:dyDescent="0.3">
      <c r="A17" s="469"/>
      <c r="B17" s="470"/>
      <c r="C17" s="471"/>
      <c r="D17" s="645"/>
      <c r="E17" s="645"/>
      <c r="F17" s="472" t="s">
        <v>1</v>
      </c>
      <c r="G17" s="472"/>
      <c r="H17" s="472" t="s">
        <v>1</v>
      </c>
      <c r="I17" s="472"/>
      <c r="J17" s="645"/>
      <c r="K17" s="473"/>
    </row>
    <row r="18" spans="1:11" x14ac:dyDescent="0.3">
      <c r="A18" s="474"/>
      <c r="B18" s="475"/>
      <c r="C18" s="24"/>
      <c r="D18" s="646"/>
      <c r="E18" s="646"/>
      <c r="F18" s="22" t="s">
        <v>248</v>
      </c>
      <c r="G18" s="22"/>
      <c r="H18" s="22" t="s">
        <v>248</v>
      </c>
      <c r="I18" s="22"/>
      <c r="J18" s="646"/>
      <c r="K18" s="476"/>
    </row>
    <row r="19" spans="1:11" ht="14.5" thickBot="1" x14ac:dyDescent="0.35">
      <c r="A19" s="477"/>
      <c r="B19" s="478"/>
      <c r="C19" s="479"/>
      <c r="D19" s="647"/>
      <c r="E19" s="647"/>
      <c r="F19" s="480" t="s">
        <v>249</v>
      </c>
      <c r="G19" s="480"/>
      <c r="H19" s="480" t="s">
        <v>249</v>
      </c>
      <c r="I19" s="480"/>
      <c r="J19" s="647"/>
      <c r="K19" s="481"/>
    </row>
    <row r="20" spans="1:11" x14ac:dyDescent="0.3">
      <c r="A20" s="469"/>
      <c r="B20" s="470"/>
      <c r="C20" s="471"/>
      <c r="D20" s="645"/>
      <c r="E20" s="645"/>
      <c r="F20" s="472" t="s">
        <v>1</v>
      </c>
      <c r="G20" s="472"/>
      <c r="H20" s="472" t="s">
        <v>1</v>
      </c>
      <c r="I20" s="472"/>
      <c r="J20" s="645"/>
      <c r="K20" s="473"/>
    </row>
    <row r="21" spans="1:11" x14ac:dyDescent="0.3">
      <c r="A21" s="474"/>
      <c r="B21" s="475"/>
      <c r="C21" s="24"/>
      <c r="D21" s="646"/>
      <c r="E21" s="646"/>
      <c r="F21" s="22" t="s">
        <v>248</v>
      </c>
      <c r="G21" s="22"/>
      <c r="H21" s="22" t="s">
        <v>248</v>
      </c>
      <c r="I21" s="22"/>
      <c r="J21" s="646"/>
      <c r="K21" s="476"/>
    </row>
    <row r="22" spans="1:11" ht="14.5" thickBot="1" x14ac:dyDescent="0.35">
      <c r="A22" s="477"/>
      <c r="B22" s="478"/>
      <c r="C22" s="479"/>
      <c r="D22" s="647"/>
      <c r="E22" s="647"/>
      <c r="F22" s="480" t="s">
        <v>249</v>
      </c>
      <c r="G22" s="480"/>
      <c r="H22" s="480" t="s">
        <v>249</v>
      </c>
      <c r="I22" s="480"/>
      <c r="J22" s="647"/>
      <c r="K22" s="481"/>
    </row>
    <row r="23" spans="1:11" x14ac:dyDescent="0.3">
      <c r="A23" s="469"/>
      <c r="B23" s="470"/>
      <c r="C23" s="471"/>
      <c r="D23" s="645"/>
      <c r="E23" s="645"/>
      <c r="F23" s="472" t="s">
        <v>1</v>
      </c>
      <c r="G23" s="472"/>
      <c r="H23" s="472" t="s">
        <v>1</v>
      </c>
      <c r="I23" s="472"/>
      <c r="J23" s="645"/>
      <c r="K23" s="473"/>
    </row>
    <row r="24" spans="1:11" x14ac:dyDescent="0.3">
      <c r="A24" s="474"/>
      <c r="B24" s="475"/>
      <c r="C24" s="24"/>
      <c r="D24" s="646"/>
      <c r="E24" s="646"/>
      <c r="F24" s="22" t="s">
        <v>248</v>
      </c>
      <c r="G24" s="22"/>
      <c r="H24" s="22" t="s">
        <v>248</v>
      </c>
      <c r="I24" s="22"/>
      <c r="J24" s="646"/>
      <c r="K24" s="476"/>
    </row>
    <row r="25" spans="1:11" ht="14.5" thickBot="1" x14ac:dyDescent="0.35">
      <c r="A25" s="477"/>
      <c r="B25" s="478"/>
      <c r="C25" s="479"/>
      <c r="D25" s="647"/>
      <c r="E25" s="647"/>
      <c r="F25" s="480" t="s">
        <v>249</v>
      </c>
      <c r="G25" s="480"/>
      <c r="H25" s="480" t="s">
        <v>249</v>
      </c>
      <c r="I25" s="480"/>
      <c r="J25" s="647"/>
      <c r="K25" s="481"/>
    </row>
    <row r="26" spans="1:11" x14ac:dyDescent="0.3">
      <c r="A26" s="469"/>
      <c r="B26" s="470"/>
      <c r="C26" s="471"/>
      <c r="D26" s="645"/>
      <c r="E26" s="645"/>
      <c r="F26" s="472" t="s">
        <v>1</v>
      </c>
      <c r="G26" s="472"/>
      <c r="H26" s="472" t="s">
        <v>1</v>
      </c>
      <c r="I26" s="472"/>
      <c r="J26" s="645"/>
      <c r="K26" s="473"/>
    </row>
    <row r="27" spans="1:11" x14ac:dyDescent="0.3">
      <c r="A27" s="474"/>
      <c r="B27" s="475"/>
      <c r="C27" s="24"/>
      <c r="D27" s="646"/>
      <c r="E27" s="646"/>
      <c r="F27" s="22" t="s">
        <v>248</v>
      </c>
      <c r="G27" s="22"/>
      <c r="H27" s="22" t="s">
        <v>248</v>
      </c>
      <c r="I27" s="22"/>
      <c r="J27" s="646"/>
      <c r="K27" s="476"/>
    </row>
    <row r="28" spans="1:11" ht="14.5" thickBot="1" x14ac:dyDescent="0.35">
      <c r="A28" s="477"/>
      <c r="B28" s="478"/>
      <c r="C28" s="479"/>
      <c r="D28" s="647"/>
      <c r="E28" s="647"/>
      <c r="F28" s="480" t="s">
        <v>249</v>
      </c>
      <c r="G28" s="480"/>
      <c r="H28" s="480" t="s">
        <v>249</v>
      </c>
      <c r="I28" s="480"/>
      <c r="J28" s="647"/>
      <c r="K28" s="481"/>
    </row>
    <row r="29" spans="1:11" x14ac:dyDescent="0.3">
      <c r="A29" s="469"/>
      <c r="B29" s="470"/>
      <c r="C29" s="471"/>
      <c r="D29" s="645"/>
      <c r="E29" s="645"/>
      <c r="F29" s="472" t="s">
        <v>1</v>
      </c>
      <c r="G29" s="472"/>
      <c r="H29" s="472" t="s">
        <v>1</v>
      </c>
      <c r="I29" s="472"/>
      <c r="J29" s="645"/>
      <c r="K29" s="473"/>
    </row>
    <row r="30" spans="1:11" x14ac:dyDescent="0.3">
      <c r="A30" s="474"/>
      <c r="B30" s="475"/>
      <c r="C30" s="24"/>
      <c r="D30" s="646"/>
      <c r="E30" s="646"/>
      <c r="F30" s="22" t="s">
        <v>248</v>
      </c>
      <c r="G30" s="22"/>
      <c r="H30" s="22" t="s">
        <v>248</v>
      </c>
      <c r="I30" s="22"/>
      <c r="J30" s="646"/>
      <c r="K30" s="476"/>
    </row>
    <row r="31" spans="1:11" ht="14.5" thickBot="1" x14ac:dyDescent="0.35">
      <c r="A31" s="477"/>
      <c r="B31" s="478"/>
      <c r="C31" s="479"/>
      <c r="D31" s="647"/>
      <c r="E31" s="647"/>
      <c r="F31" s="480" t="s">
        <v>249</v>
      </c>
      <c r="G31" s="480"/>
      <c r="H31" s="480" t="s">
        <v>249</v>
      </c>
      <c r="I31" s="480"/>
      <c r="J31" s="647"/>
      <c r="K31" s="481"/>
    </row>
    <row r="32" spans="1:11" x14ac:dyDescent="0.3">
      <c r="A32" s="469"/>
      <c r="B32" s="470"/>
      <c r="C32" s="471"/>
      <c r="D32" s="645"/>
      <c r="E32" s="645"/>
      <c r="F32" s="472" t="s">
        <v>1</v>
      </c>
      <c r="G32" s="472"/>
      <c r="H32" s="472" t="s">
        <v>1</v>
      </c>
      <c r="I32" s="472"/>
      <c r="J32" s="645"/>
      <c r="K32" s="473"/>
    </row>
    <row r="33" spans="1:11" x14ac:dyDescent="0.3">
      <c r="A33" s="474"/>
      <c r="B33" s="475"/>
      <c r="C33" s="24"/>
      <c r="D33" s="646"/>
      <c r="E33" s="646"/>
      <c r="F33" s="22" t="s">
        <v>248</v>
      </c>
      <c r="G33" s="22"/>
      <c r="H33" s="22" t="s">
        <v>248</v>
      </c>
      <c r="I33" s="22"/>
      <c r="J33" s="646"/>
      <c r="K33" s="476"/>
    </row>
    <row r="34" spans="1:11" ht="14.5" thickBot="1" x14ac:dyDescent="0.35">
      <c r="A34" s="477"/>
      <c r="B34" s="478"/>
      <c r="C34" s="479"/>
      <c r="D34" s="647"/>
      <c r="E34" s="647"/>
      <c r="F34" s="480" t="s">
        <v>249</v>
      </c>
      <c r="G34" s="480"/>
      <c r="H34" s="480" t="s">
        <v>249</v>
      </c>
      <c r="I34" s="480"/>
      <c r="J34" s="647"/>
      <c r="K34" s="481"/>
    </row>
    <row r="35" spans="1:11" x14ac:dyDescent="0.3">
      <c r="A35" s="469"/>
      <c r="B35" s="470"/>
      <c r="C35" s="471"/>
      <c r="D35" s="645"/>
      <c r="E35" s="645"/>
      <c r="F35" s="472" t="s">
        <v>1</v>
      </c>
      <c r="G35" s="472"/>
      <c r="H35" s="472" t="s">
        <v>1</v>
      </c>
      <c r="I35" s="472"/>
      <c r="J35" s="645"/>
      <c r="K35" s="473"/>
    </row>
    <row r="36" spans="1:11" x14ac:dyDescent="0.3">
      <c r="A36" s="474"/>
      <c r="B36" s="475"/>
      <c r="C36" s="24"/>
      <c r="D36" s="646"/>
      <c r="E36" s="646"/>
      <c r="F36" s="22" t="s">
        <v>248</v>
      </c>
      <c r="G36" s="22"/>
      <c r="H36" s="22" t="s">
        <v>248</v>
      </c>
      <c r="I36" s="22"/>
      <c r="J36" s="646"/>
      <c r="K36" s="476"/>
    </row>
    <row r="37" spans="1:11" ht="14.5" thickBot="1" x14ac:dyDescent="0.35">
      <c r="A37" s="477"/>
      <c r="B37" s="478"/>
      <c r="C37" s="479"/>
      <c r="D37" s="647"/>
      <c r="E37" s="647"/>
      <c r="F37" s="480" t="s">
        <v>249</v>
      </c>
      <c r="G37" s="480"/>
      <c r="H37" s="480" t="s">
        <v>249</v>
      </c>
      <c r="I37" s="480"/>
      <c r="J37" s="647"/>
      <c r="K37" s="481"/>
    </row>
    <row r="38" spans="1:11" x14ac:dyDescent="0.3">
      <c r="A38" s="469"/>
      <c r="B38" s="470"/>
      <c r="C38" s="471"/>
      <c r="D38" s="645"/>
      <c r="E38" s="645"/>
      <c r="F38" s="472" t="s">
        <v>1</v>
      </c>
      <c r="G38" s="472"/>
      <c r="H38" s="472" t="s">
        <v>1</v>
      </c>
      <c r="I38" s="472"/>
      <c r="J38" s="645"/>
      <c r="K38" s="473"/>
    </row>
    <row r="39" spans="1:11" x14ac:dyDescent="0.3">
      <c r="A39" s="474"/>
      <c r="B39" s="475"/>
      <c r="C39" s="24"/>
      <c r="D39" s="646"/>
      <c r="E39" s="646"/>
      <c r="F39" s="22" t="s">
        <v>248</v>
      </c>
      <c r="G39" s="22"/>
      <c r="H39" s="22" t="s">
        <v>248</v>
      </c>
      <c r="I39" s="22"/>
      <c r="J39" s="646"/>
      <c r="K39" s="476"/>
    </row>
    <row r="40" spans="1:11" ht="14.5" thickBot="1" x14ac:dyDescent="0.35">
      <c r="A40" s="477"/>
      <c r="B40" s="478"/>
      <c r="C40" s="479"/>
      <c r="D40" s="647"/>
      <c r="E40" s="647"/>
      <c r="F40" s="480" t="s">
        <v>249</v>
      </c>
      <c r="G40" s="480"/>
      <c r="H40" s="480" t="s">
        <v>249</v>
      </c>
      <c r="I40" s="480"/>
      <c r="J40" s="647"/>
      <c r="K40" s="481"/>
    </row>
    <row r="41" spans="1:11" ht="15" customHeight="1" x14ac:dyDescent="0.3">
      <c r="A41" s="648" t="s">
        <v>159</v>
      </c>
      <c r="B41" s="648"/>
      <c r="C41" s="648"/>
      <c r="D41" s="648"/>
      <c r="E41" s="648"/>
      <c r="F41" s="648"/>
      <c r="G41" s="648"/>
      <c r="H41" s="648"/>
      <c r="I41" s="648"/>
      <c r="J41" s="648"/>
      <c r="K41" s="648"/>
    </row>
    <row r="42" spans="1:11" x14ac:dyDescent="0.3">
      <c r="A42" s="643"/>
      <c r="B42" s="643"/>
      <c r="C42" s="643"/>
      <c r="D42" s="643"/>
      <c r="E42" s="643"/>
      <c r="F42" s="643"/>
      <c r="G42" s="643"/>
      <c r="H42" s="643"/>
      <c r="I42" s="643"/>
      <c r="J42" s="643"/>
      <c r="K42" s="643"/>
    </row>
    <row r="43" spans="1:11" x14ac:dyDescent="0.3">
      <c r="A43" s="482"/>
      <c r="B43" s="482"/>
      <c r="C43" s="482"/>
      <c r="D43" s="482"/>
      <c r="E43" s="482"/>
      <c r="F43" s="482"/>
      <c r="G43" s="482"/>
      <c r="H43" s="482"/>
      <c r="I43" s="482"/>
      <c r="J43" s="482"/>
      <c r="K43" s="482"/>
    </row>
    <row r="44" spans="1:11" ht="22" customHeight="1" x14ac:dyDescent="0.3">
      <c r="A44" s="483" t="s">
        <v>303</v>
      </c>
      <c r="B44" s="637"/>
      <c r="C44" s="637"/>
      <c r="D44" s="482"/>
      <c r="E44" s="482"/>
      <c r="F44" s="482"/>
      <c r="G44" s="482"/>
      <c r="H44" s="482"/>
      <c r="I44" s="482"/>
      <c r="J44" s="482"/>
      <c r="K44" s="482"/>
    </row>
    <row r="45" spans="1:11" ht="20.149999999999999" customHeight="1" x14ac:dyDescent="0.3">
      <c r="A45" s="483" t="s">
        <v>329</v>
      </c>
      <c r="B45" s="637"/>
      <c r="C45" s="637"/>
      <c r="D45" s="482"/>
      <c r="E45" s="482"/>
      <c r="F45" s="482"/>
      <c r="G45" s="482"/>
      <c r="H45" s="482"/>
      <c r="I45" s="482"/>
      <c r="J45" s="482"/>
      <c r="K45" s="482"/>
    </row>
    <row r="46" spans="1:11" ht="18.649999999999999" customHeight="1" x14ac:dyDescent="0.3">
      <c r="A46" s="483" t="s">
        <v>304</v>
      </c>
      <c r="B46" s="637"/>
      <c r="C46" s="637"/>
      <c r="D46" s="482"/>
      <c r="E46" s="482"/>
      <c r="F46" s="482"/>
      <c r="G46" s="482"/>
      <c r="H46" s="482"/>
      <c r="I46" s="482"/>
      <c r="J46" s="482"/>
      <c r="K46" s="482"/>
    </row>
    <row r="48" spans="1:11" x14ac:dyDescent="0.3">
      <c r="A48" s="21" t="s">
        <v>153</v>
      </c>
      <c r="B48" s="14"/>
      <c r="C48" s="14"/>
      <c r="D48" s="21" t="s">
        <v>1</v>
      </c>
      <c r="E48" s="14"/>
      <c r="F48" s="14"/>
      <c r="G48" s="1"/>
    </row>
  </sheetData>
  <sheetProtection algorithmName="SHA-512" hashValue="sYNBjQFTDSUg7RctZ14dU/gzI24hkjA1c470ByrOqU5XngA3lEQ2f3D8vW8UJ7UohxIno7h/FQvROumBvTLWIA==" saltValue="enDWVvgUo9KHdbSTV34Z7Q==" spinCount="100000" sheet="1" objects="1" scenarios="1"/>
  <mergeCells count="45">
    <mergeCell ref="D5:D7"/>
    <mergeCell ref="D8:D10"/>
    <mergeCell ref="D11:D13"/>
    <mergeCell ref="J5:J7"/>
    <mergeCell ref="J8:J10"/>
    <mergeCell ref="J11:J13"/>
    <mergeCell ref="E5:E7"/>
    <mergeCell ref="E8:E10"/>
    <mergeCell ref="E11:E13"/>
    <mergeCell ref="E3:F3"/>
    <mergeCell ref="A2:K2"/>
    <mergeCell ref="A1:K1"/>
    <mergeCell ref="F4:G4"/>
    <mergeCell ref="H4:I4"/>
    <mergeCell ref="D35:D37"/>
    <mergeCell ref="J35:J37"/>
    <mergeCell ref="E35:E37"/>
    <mergeCell ref="E38:E40"/>
    <mergeCell ref="J14:J16"/>
    <mergeCell ref="J17:J19"/>
    <mergeCell ref="D14:D16"/>
    <mergeCell ref="D17:D19"/>
    <mergeCell ref="J26:J28"/>
    <mergeCell ref="D29:D31"/>
    <mergeCell ref="J29:J31"/>
    <mergeCell ref="D32:D34"/>
    <mergeCell ref="J32:J34"/>
    <mergeCell ref="E14:E16"/>
    <mergeCell ref="E17:E19"/>
    <mergeCell ref="B44:C44"/>
    <mergeCell ref="B45:C45"/>
    <mergeCell ref="B46:C46"/>
    <mergeCell ref="E20:E22"/>
    <mergeCell ref="E23:E25"/>
    <mergeCell ref="E26:E28"/>
    <mergeCell ref="E29:E31"/>
    <mergeCell ref="E32:E34"/>
    <mergeCell ref="A41:K42"/>
    <mergeCell ref="J20:J22"/>
    <mergeCell ref="J23:J25"/>
    <mergeCell ref="D20:D22"/>
    <mergeCell ref="D23:D25"/>
    <mergeCell ref="D38:D40"/>
    <mergeCell ref="J38:J40"/>
    <mergeCell ref="D26:D28"/>
  </mergeCells>
  <phoneticPr fontId="0" type="noConversion"/>
  <dataValidations count="1">
    <dataValidation type="list" allowBlank="1" showInputMessage="1" showErrorMessage="1" sqref="J5:J7 J8:J10 J11:J13 J14:J16 J17:J19 J20:J22 J23:J25 J26:J28 J29:J31 J32:J34 J35:J37 J38:J40" xr:uid="{00000000-0002-0000-0B00-000000000000}">
      <formula1>$N$5:$N$6</formula1>
    </dataValidation>
  </dataValidations>
  <printOptions horizontalCentered="1"/>
  <pageMargins left="0.5" right="0.5" top="0.26" bottom="0.5" header="0.47" footer="0.31"/>
  <pageSetup scale="60" orientation="landscape" horizontalDpi="300" verticalDpi="300" r:id="rId1"/>
  <headerFooter alignWithMargins="0">
    <oddFooter>&amp;LRevised 11/2015</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codeName="Sheet2"/>
  <dimension ref="A1:T494"/>
  <sheetViews>
    <sheetView zoomScale="96" zoomScaleNormal="96" zoomScalePageLayoutView="90" workbookViewId="0">
      <selection activeCell="C5" sqref="C5"/>
    </sheetView>
  </sheetViews>
  <sheetFormatPr defaultColWidth="9.75" defaultRowHeight="12.5" x14ac:dyDescent="0.25"/>
  <cols>
    <col min="1" max="1" width="3.4140625" style="69" customWidth="1"/>
    <col min="2" max="2" width="22.58203125" style="69" customWidth="1"/>
    <col min="3" max="3" width="12.75" style="69" customWidth="1"/>
    <col min="4" max="4" width="15.08203125" style="69" customWidth="1"/>
    <col min="5" max="5" width="12.58203125" style="69" customWidth="1"/>
    <col min="6" max="6" width="12" style="69" customWidth="1"/>
    <col min="7" max="7" width="13.4140625" style="69" customWidth="1"/>
    <col min="8" max="8" width="11.75" style="69" customWidth="1"/>
    <col min="9" max="9" width="8.58203125" style="69" customWidth="1"/>
    <col min="10" max="11" width="0" style="69" hidden="1" customWidth="1"/>
    <col min="12" max="16384" width="9.75" style="69"/>
  </cols>
  <sheetData>
    <row r="1" spans="1:19" ht="14" x14ac:dyDescent="0.25">
      <c r="A1" s="65" t="s">
        <v>403</v>
      </c>
      <c r="B1" s="66"/>
      <c r="C1" s="66"/>
      <c r="D1" s="66"/>
      <c r="E1" s="66"/>
      <c r="F1" s="66"/>
      <c r="G1" s="66"/>
      <c r="H1" s="66"/>
      <c r="I1" s="68"/>
      <c r="J1" s="68"/>
    </row>
    <row r="2" spans="1:19" ht="14" x14ac:dyDescent="0.25">
      <c r="A2" s="65" t="s">
        <v>375</v>
      </c>
      <c r="B2" s="66"/>
      <c r="C2" s="66"/>
      <c r="D2" s="66"/>
      <c r="E2" s="66"/>
      <c r="F2" s="66"/>
      <c r="G2" s="66"/>
      <c r="H2" s="66"/>
      <c r="I2" s="68"/>
      <c r="J2" s="68"/>
    </row>
    <row r="3" spans="1:19" ht="14.5" thickBot="1" x14ac:dyDescent="0.3">
      <c r="A3" s="65"/>
      <c r="B3" s="66"/>
      <c r="C3" s="66"/>
      <c r="D3" s="66"/>
      <c r="E3" s="66"/>
      <c r="F3" s="66"/>
      <c r="G3" s="66"/>
      <c r="H3" s="66"/>
      <c r="I3" s="68"/>
      <c r="J3" s="68"/>
    </row>
    <row r="4" spans="1:19" ht="14.5" thickBot="1" x14ac:dyDescent="0.35">
      <c r="A4" s="70"/>
      <c r="B4" s="71" t="s">
        <v>0</v>
      </c>
      <c r="C4" s="569"/>
      <c r="D4" s="570"/>
      <c r="E4" s="571"/>
      <c r="F4" s="72" t="s">
        <v>1</v>
      </c>
      <c r="G4" s="164"/>
      <c r="H4"/>
      <c r="I4" s="68"/>
      <c r="J4" s="68"/>
    </row>
    <row r="5" spans="1:19" ht="14.5" thickBot="1" x14ac:dyDescent="0.35">
      <c r="A5" s="73"/>
      <c r="B5" s="74" t="s">
        <v>47</v>
      </c>
      <c r="C5" s="163"/>
      <c r="D5" s="75" t="s">
        <v>307</v>
      </c>
      <c r="E5" s="163"/>
      <c r="F5" s="76"/>
      <c r="G5" s="76"/>
      <c r="H5" s="76"/>
      <c r="I5" s="68"/>
      <c r="J5" s="68"/>
    </row>
    <row r="6" spans="1:19" ht="14" x14ac:dyDescent="0.3">
      <c r="A6" s="77" t="s">
        <v>306</v>
      </c>
      <c r="B6" s="78"/>
      <c r="C6" s="73"/>
      <c r="D6" s="76"/>
      <c r="E6" s="76"/>
      <c r="F6" s="79" t="s">
        <v>338</v>
      </c>
      <c r="G6" s="80"/>
      <c r="H6" s="80"/>
      <c r="I6" s="68"/>
      <c r="J6" s="68"/>
    </row>
    <row r="7" spans="1:19" ht="14" x14ac:dyDescent="0.25">
      <c r="A7" s="73"/>
      <c r="B7" s="73"/>
      <c r="C7" s="73"/>
      <c r="D7" s="76"/>
      <c r="E7" s="73"/>
      <c r="F7" s="81" t="s">
        <v>2</v>
      </c>
      <c r="G7" s="80"/>
      <c r="H7" s="80"/>
      <c r="I7" s="68"/>
      <c r="J7" s="68"/>
    </row>
    <row r="8" spans="1:19" ht="23" x14ac:dyDescent="0.25">
      <c r="B8" s="78"/>
      <c r="C8" s="82" t="s">
        <v>3</v>
      </c>
      <c r="D8" s="576" t="s">
        <v>4</v>
      </c>
      <c r="E8" s="576" t="s">
        <v>5</v>
      </c>
      <c r="F8" s="82" t="s">
        <v>339</v>
      </c>
      <c r="G8" s="506" t="s">
        <v>340</v>
      </c>
      <c r="H8" s="572" t="s">
        <v>402</v>
      </c>
      <c r="I8" s="68"/>
      <c r="J8" s="68"/>
    </row>
    <row r="9" spans="1:19" ht="20.5" customHeight="1" thickBot="1" x14ac:dyDescent="0.3">
      <c r="A9" s="83"/>
      <c r="B9" s="76"/>
      <c r="C9" s="84" t="s">
        <v>6</v>
      </c>
      <c r="D9" s="577"/>
      <c r="E9" s="577"/>
      <c r="F9" s="84" t="s">
        <v>7</v>
      </c>
      <c r="G9" s="84" t="s">
        <v>7</v>
      </c>
      <c r="H9" s="573"/>
      <c r="I9" s="68"/>
      <c r="J9" s="68"/>
    </row>
    <row r="10" spans="1:19" ht="18" customHeight="1" thickBot="1" x14ac:dyDescent="0.3">
      <c r="A10" s="578" t="s">
        <v>8</v>
      </c>
      <c r="B10" s="579"/>
      <c r="C10" s="579"/>
      <c r="D10" s="579"/>
      <c r="E10" s="579"/>
      <c r="F10" s="579"/>
      <c r="G10" s="580"/>
      <c r="H10" s="574"/>
      <c r="I10" s="68"/>
      <c r="J10" s="68"/>
    </row>
    <row r="11" spans="1:19" ht="18" customHeight="1" x14ac:dyDescent="0.3">
      <c r="A11" s="5" t="s">
        <v>9</v>
      </c>
      <c r="B11" s="85"/>
      <c r="C11" s="136"/>
      <c r="D11" s="137"/>
      <c r="E11" s="137"/>
      <c r="F11" s="39" t="s">
        <v>17</v>
      </c>
      <c r="G11" s="39" t="s">
        <v>17</v>
      </c>
      <c r="H11" s="525" t="s">
        <v>17</v>
      </c>
      <c r="I11" s="68"/>
      <c r="J11" s="68"/>
      <c r="M11" s="86" t="s">
        <v>353</v>
      </c>
      <c r="N11" s="87"/>
      <c r="O11" s="87"/>
      <c r="P11" s="87"/>
      <c r="Q11" s="87"/>
      <c r="R11" s="87"/>
      <c r="S11" s="88"/>
    </row>
    <row r="12" spans="1:19" ht="18" customHeight="1" thickBot="1" x14ac:dyDescent="0.35">
      <c r="A12" s="4" t="s">
        <v>181</v>
      </c>
      <c r="B12" s="89"/>
      <c r="C12" s="138"/>
      <c r="D12" s="139"/>
      <c r="E12" s="139"/>
      <c r="F12" s="140" t="s">
        <v>17</v>
      </c>
      <c r="G12" s="140" t="s">
        <v>17</v>
      </c>
      <c r="H12" s="517" t="s">
        <v>17</v>
      </c>
      <c r="I12" s="68"/>
      <c r="J12" s="68"/>
      <c r="M12" s="90"/>
      <c r="N12" s="87"/>
      <c r="O12" s="87"/>
      <c r="P12" s="87"/>
      <c r="Q12" s="87"/>
      <c r="R12" s="87"/>
      <c r="S12" s="88"/>
    </row>
    <row r="13" spans="1:19" ht="18" customHeight="1" thickBot="1" x14ac:dyDescent="0.35">
      <c r="A13" s="173" t="s">
        <v>341</v>
      </c>
      <c r="B13" s="166"/>
      <c r="C13" s="138"/>
      <c r="D13" s="139"/>
      <c r="E13" s="139"/>
      <c r="F13" s="140" t="s">
        <v>17</v>
      </c>
      <c r="G13" s="140" t="s">
        <v>17</v>
      </c>
      <c r="H13" s="517" t="s">
        <v>17</v>
      </c>
      <c r="I13" s="68"/>
      <c r="J13" s="68"/>
      <c r="M13" s="168" t="s">
        <v>354</v>
      </c>
      <c r="N13" s="169"/>
      <c r="O13" s="169"/>
      <c r="P13" s="169"/>
      <c r="Q13" s="169"/>
      <c r="R13" s="169"/>
      <c r="S13" s="170"/>
    </row>
    <row r="14" spans="1:19" ht="18" customHeight="1" thickBot="1" x14ac:dyDescent="0.35">
      <c r="A14" s="3" t="s">
        <v>183</v>
      </c>
      <c r="B14" s="91"/>
      <c r="C14" s="124">
        <f t="shared" ref="C14:H14" si="0">SUM(C11:C13)</f>
        <v>0</v>
      </c>
      <c r="D14" s="124">
        <f t="shared" si="0"/>
        <v>0</v>
      </c>
      <c r="E14" s="124">
        <f t="shared" si="0"/>
        <v>0</v>
      </c>
      <c r="F14" s="125">
        <f t="shared" si="0"/>
        <v>0</v>
      </c>
      <c r="G14" s="125">
        <f t="shared" si="0"/>
        <v>0</v>
      </c>
      <c r="H14" s="512">
        <f t="shared" si="0"/>
        <v>0</v>
      </c>
      <c r="I14" s="68"/>
      <c r="J14" s="68"/>
      <c r="M14" s="92" t="s">
        <v>355</v>
      </c>
      <c r="N14" s="93"/>
      <c r="O14" s="93"/>
      <c r="P14" s="93"/>
      <c r="Q14" s="93"/>
      <c r="R14" s="94"/>
      <c r="S14" s="95" t="s">
        <v>356</v>
      </c>
    </row>
    <row r="15" spans="1:19" ht="18" customHeight="1" thickBot="1" x14ac:dyDescent="0.3">
      <c r="A15" s="582" t="s">
        <v>182</v>
      </c>
      <c r="B15" s="583"/>
      <c r="C15" s="583"/>
      <c r="D15" s="583"/>
      <c r="E15" s="583"/>
      <c r="F15" s="583"/>
      <c r="G15" s="583"/>
      <c r="H15" s="539"/>
      <c r="I15" s="68"/>
      <c r="J15" s="68"/>
      <c r="M15" s="150"/>
      <c r="N15" s="151"/>
      <c r="O15" s="151"/>
      <c r="P15" s="151"/>
      <c r="Q15" s="151"/>
      <c r="R15" s="152"/>
      <c r="S15" s="153"/>
    </row>
    <row r="16" spans="1:19" ht="18" customHeight="1" x14ac:dyDescent="0.3">
      <c r="A16" s="5" t="s">
        <v>309</v>
      </c>
      <c r="B16" s="36"/>
      <c r="C16" s="141">
        <f>'Cost Breakdown (D)'!D9</f>
        <v>0</v>
      </c>
      <c r="D16" s="142">
        <f>'Cost Breakdown (D)'!E9</f>
        <v>0</v>
      </c>
      <c r="E16" s="142">
        <f>'Cost Breakdown (D)'!F9</f>
        <v>0</v>
      </c>
      <c r="F16" s="142">
        <f>'Cost Breakdown (D)'!G9</f>
        <v>0</v>
      </c>
      <c r="G16" s="142">
        <f>'Cost Breakdown (D)'!H9</f>
        <v>0</v>
      </c>
      <c r="H16" s="513"/>
      <c r="I16" s="68"/>
      <c r="J16" s="68"/>
      <c r="M16" s="150"/>
      <c r="N16" s="151"/>
      <c r="O16" s="151"/>
      <c r="P16" s="151"/>
      <c r="Q16" s="151"/>
      <c r="R16" s="154"/>
      <c r="S16" s="153"/>
    </row>
    <row r="17" spans="1:19" ht="18" customHeight="1" x14ac:dyDescent="0.3">
      <c r="A17" s="4" t="s">
        <v>310</v>
      </c>
      <c r="B17" s="37"/>
      <c r="C17" s="143">
        <f>'Cost Breakdown (D)'!D10</f>
        <v>0</v>
      </c>
      <c r="D17" s="144">
        <f>'Cost Breakdown (D)'!E10</f>
        <v>0</v>
      </c>
      <c r="E17" s="144">
        <f>'Cost Breakdown (D)'!F10</f>
        <v>0</v>
      </c>
      <c r="F17" s="144">
        <f>'Cost Breakdown (D)'!G10</f>
        <v>0</v>
      </c>
      <c r="G17" s="144">
        <f>'Cost Breakdown (D)'!H10</f>
        <v>0</v>
      </c>
      <c r="H17" s="514"/>
      <c r="I17" s="68"/>
      <c r="J17" s="68"/>
      <c r="M17" s="150"/>
      <c r="N17" s="151"/>
      <c r="O17" s="151"/>
      <c r="P17" s="151"/>
      <c r="Q17" s="151"/>
      <c r="R17" s="154"/>
      <c r="S17" s="153"/>
    </row>
    <row r="18" spans="1:19" ht="18" customHeight="1" x14ac:dyDescent="0.3">
      <c r="A18" s="4" t="s">
        <v>311</v>
      </c>
      <c r="B18" s="37"/>
      <c r="C18" s="143">
        <f>'Cost Breakdown (D)'!D18</f>
        <v>0</v>
      </c>
      <c r="D18" s="144">
        <f>'Cost Breakdown (D)'!E18</f>
        <v>0</v>
      </c>
      <c r="E18" s="144">
        <f>'Cost Breakdown (D)'!F18</f>
        <v>0</v>
      </c>
      <c r="F18" s="144">
        <f>'Cost Breakdown (D)'!G18</f>
        <v>0</v>
      </c>
      <c r="G18" s="144">
        <f>'Cost Breakdown (D)'!H18</f>
        <v>0</v>
      </c>
      <c r="H18" s="514"/>
      <c r="I18" s="68"/>
      <c r="J18" s="68"/>
      <c r="M18" s="155"/>
      <c r="N18" s="156"/>
      <c r="O18" s="156"/>
      <c r="P18" s="156"/>
      <c r="Q18" s="156"/>
      <c r="R18" s="157"/>
      <c r="S18" s="158"/>
    </row>
    <row r="19" spans="1:19" ht="18" customHeight="1" thickBot="1" x14ac:dyDescent="0.35">
      <c r="A19" s="4" t="s">
        <v>312</v>
      </c>
      <c r="B19" s="37"/>
      <c r="C19" s="143">
        <f>'Cost Breakdown (D)'!D34</f>
        <v>0</v>
      </c>
      <c r="D19" s="144">
        <f>'Cost Breakdown (D)'!E34</f>
        <v>0</v>
      </c>
      <c r="E19" s="144">
        <f>'Cost Breakdown (D)'!F34</f>
        <v>0</v>
      </c>
      <c r="F19" s="144">
        <f>'Cost Breakdown (D)'!G34</f>
        <v>0</v>
      </c>
      <c r="G19" s="144">
        <f>'Cost Breakdown (D)'!H34</f>
        <v>0</v>
      </c>
      <c r="H19" s="514"/>
      <c r="I19" s="68"/>
      <c r="J19" s="68"/>
      <c r="M19" s="159"/>
      <c r="N19" s="160"/>
      <c r="O19" s="160"/>
      <c r="P19" s="160"/>
      <c r="Q19" s="160"/>
      <c r="R19" s="161"/>
      <c r="S19" s="162"/>
    </row>
    <row r="20" spans="1:19" ht="18" customHeight="1" thickBot="1" x14ac:dyDescent="0.35">
      <c r="A20" s="4" t="s">
        <v>313</v>
      </c>
      <c r="B20" s="37"/>
      <c r="C20" s="143">
        <f>'Cost Breakdown (D)'!D39</f>
        <v>0</v>
      </c>
      <c r="D20" s="144">
        <f>'Cost Breakdown (D)'!E39</f>
        <v>0</v>
      </c>
      <c r="E20" s="144">
        <f>'Cost Breakdown (D)'!F39</f>
        <v>0</v>
      </c>
      <c r="F20" s="39" t="s">
        <v>17</v>
      </c>
      <c r="G20" s="39" t="s">
        <v>17</v>
      </c>
      <c r="H20" s="525" t="s">
        <v>17</v>
      </c>
      <c r="I20" s="68"/>
      <c r="J20" s="68"/>
      <c r="M20" s="128"/>
      <c r="N20" s="129"/>
      <c r="O20" s="129"/>
      <c r="P20" s="129"/>
      <c r="Q20" s="129"/>
      <c r="R20" s="130" t="s">
        <v>357</v>
      </c>
      <c r="S20" s="131">
        <f>SUM(S15:S19)</f>
        <v>0</v>
      </c>
    </row>
    <row r="21" spans="1:19" ht="18" customHeight="1" thickBot="1" x14ac:dyDescent="0.35">
      <c r="A21" s="165" t="s">
        <v>314</v>
      </c>
      <c r="B21" s="172"/>
      <c r="C21" s="143">
        <f>'Cost Breakdown (D)'!D44</f>
        <v>0</v>
      </c>
      <c r="D21" s="144">
        <f>'Cost Breakdown (D)'!E44</f>
        <v>0</v>
      </c>
      <c r="E21" s="145">
        <f>'Cost Breakdown (D)'!F44</f>
        <v>0</v>
      </c>
      <c r="F21" s="144">
        <f>'Cost Breakdown (D)'!G44</f>
        <v>0</v>
      </c>
      <c r="G21" s="144">
        <f>'Cost Breakdown (D)'!H44</f>
        <v>0</v>
      </c>
      <c r="H21" s="514"/>
      <c r="I21" s="68"/>
      <c r="J21" s="68"/>
      <c r="M21" s="96"/>
      <c r="N21" s="97"/>
      <c r="O21" s="97"/>
      <c r="P21" s="97"/>
      <c r="Q21" s="97"/>
      <c r="R21" s="97"/>
      <c r="S21" s="98"/>
    </row>
    <row r="22" spans="1:19" ht="18" customHeight="1" thickBot="1" x14ac:dyDescent="0.35">
      <c r="A22" s="3" t="s">
        <v>315</v>
      </c>
      <c r="B22" s="38"/>
      <c r="C22" s="124">
        <f>SUM(C16:C21)</f>
        <v>0</v>
      </c>
      <c r="D22" s="124">
        <f>SUM(D16:D21)</f>
        <v>0</v>
      </c>
      <c r="E22" s="124">
        <f>SUM(E16:E21)</f>
        <v>0</v>
      </c>
      <c r="F22" s="125">
        <f>SUM(F16:F21)-F20</f>
        <v>0</v>
      </c>
      <c r="G22" s="125">
        <f>SUM(G16:G21)-G20</f>
        <v>0</v>
      </c>
      <c r="H22" s="512">
        <f>SUM(H16:H21)-H20</f>
        <v>0</v>
      </c>
      <c r="I22" s="68"/>
      <c r="J22" s="68"/>
      <c r="M22" s="168" t="s">
        <v>358</v>
      </c>
      <c r="N22" s="169"/>
      <c r="O22" s="169"/>
      <c r="P22" s="169"/>
      <c r="Q22" s="169"/>
      <c r="R22" s="169"/>
      <c r="S22" s="170"/>
    </row>
    <row r="23" spans="1:19" ht="18" customHeight="1" thickBot="1" x14ac:dyDescent="0.3">
      <c r="A23" s="578" t="s">
        <v>184</v>
      </c>
      <c r="B23" s="581"/>
      <c r="C23" s="581"/>
      <c r="D23" s="581"/>
      <c r="E23" s="581"/>
      <c r="F23" s="581"/>
      <c r="G23" s="581"/>
      <c r="H23" s="544"/>
      <c r="I23" s="68"/>
      <c r="J23" s="68"/>
      <c r="M23" s="92" t="s">
        <v>355</v>
      </c>
      <c r="N23" s="93"/>
      <c r="O23" s="93"/>
      <c r="P23" s="93"/>
      <c r="Q23" s="93"/>
      <c r="R23" s="94"/>
      <c r="S23" s="95" t="s">
        <v>356</v>
      </c>
    </row>
    <row r="24" spans="1:19" ht="18" customHeight="1" x14ac:dyDescent="0.3">
      <c r="A24" s="5" t="s">
        <v>11</v>
      </c>
      <c r="B24" s="36"/>
      <c r="C24" s="136"/>
      <c r="D24" s="146"/>
      <c r="E24" s="146"/>
      <c r="F24" s="146"/>
      <c r="G24" s="540"/>
      <c r="H24" s="518"/>
      <c r="I24" s="68"/>
      <c r="J24" s="68"/>
      <c r="M24" s="150"/>
      <c r="N24" s="151"/>
      <c r="O24" s="151"/>
      <c r="P24" s="151"/>
      <c r="Q24" s="151"/>
      <c r="R24" s="152"/>
      <c r="S24" s="153"/>
    </row>
    <row r="25" spans="1:19" ht="18" customHeight="1" x14ac:dyDescent="0.3">
      <c r="A25" s="4" t="s">
        <v>12</v>
      </c>
      <c r="B25" s="37"/>
      <c r="C25" s="138"/>
      <c r="D25" s="140"/>
      <c r="E25" s="140"/>
      <c r="F25" s="140"/>
      <c r="G25" s="541"/>
      <c r="H25" s="517"/>
      <c r="I25" s="68"/>
      <c r="J25" s="68"/>
      <c r="M25" s="150"/>
      <c r="N25" s="151"/>
      <c r="O25" s="151"/>
      <c r="P25" s="151"/>
      <c r="Q25" s="151"/>
      <c r="R25" s="154"/>
      <c r="S25" s="153"/>
    </row>
    <row r="26" spans="1:19" ht="18" customHeight="1" x14ac:dyDescent="0.3">
      <c r="A26" s="4" t="s">
        <v>120</v>
      </c>
      <c r="B26" s="37"/>
      <c r="C26" s="138"/>
      <c r="D26" s="140"/>
      <c r="E26" s="140"/>
      <c r="F26" s="140"/>
      <c r="G26" s="541"/>
      <c r="H26" s="517"/>
      <c r="I26" s="68"/>
      <c r="J26" s="68"/>
      <c r="M26" s="150"/>
      <c r="N26" s="151"/>
      <c r="O26" s="151"/>
      <c r="P26" s="151"/>
      <c r="Q26" s="151"/>
      <c r="R26" s="154"/>
      <c r="S26" s="153"/>
    </row>
    <row r="27" spans="1:19" ht="18" customHeight="1" x14ac:dyDescent="0.3">
      <c r="A27" s="4" t="s">
        <v>185</v>
      </c>
      <c r="B27" s="37"/>
      <c r="C27" s="138"/>
      <c r="D27" s="140"/>
      <c r="E27" s="140"/>
      <c r="F27" s="140"/>
      <c r="G27" s="541"/>
      <c r="H27" s="517"/>
      <c r="I27" s="68"/>
      <c r="J27" s="68"/>
      <c r="M27" s="155"/>
      <c r="N27" s="156"/>
      <c r="O27" s="156"/>
      <c r="P27" s="156"/>
      <c r="Q27" s="156"/>
      <c r="R27" s="157"/>
      <c r="S27" s="158"/>
    </row>
    <row r="28" spans="1:19" ht="18" customHeight="1" thickBot="1" x14ac:dyDescent="0.35">
      <c r="A28" s="3" t="s">
        <v>316</v>
      </c>
      <c r="B28" s="38"/>
      <c r="C28" s="147"/>
      <c r="D28" s="148"/>
      <c r="E28" s="148"/>
      <c r="F28" s="148"/>
      <c r="G28" s="542"/>
      <c r="H28" s="519"/>
      <c r="I28" s="68"/>
      <c r="J28" s="68"/>
      <c r="M28" s="159"/>
      <c r="N28" s="160"/>
      <c r="O28" s="160"/>
      <c r="P28" s="160"/>
      <c r="Q28" s="160"/>
      <c r="R28" s="161"/>
      <c r="S28" s="162"/>
    </row>
    <row r="29" spans="1:19" ht="18" customHeight="1" thickBot="1" x14ac:dyDescent="0.35">
      <c r="A29" s="3" t="s">
        <v>342</v>
      </c>
      <c r="B29" s="38"/>
      <c r="C29" s="147"/>
      <c r="D29" s="148"/>
      <c r="E29" s="148"/>
      <c r="F29" s="148"/>
      <c r="G29" s="542"/>
      <c r="H29" s="519"/>
      <c r="I29" s="68"/>
      <c r="J29" s="68"/>
      <c r="M29" s="128"/>
      <c r="N29" s="129"/>
      <c r="O29" s="129"/>
      <c r="P29" s="129"/>
      <c r="Q29" s="129"/>
      <c r="R29" s="130" t="s">
        <v>357</v>
      </c>
      <c r="S29" s="131">
        <f>SUM(S24:S28)</f>
        <v>0</v>
      </c>
    </row>
    <row r="30" spans="1:19" ht="18" customHeight="1" thickBot="1" x14ac:dyDescent="0.35">
      <c r="A30" s="505" t="s">
        <v>343</v>
      </c>
      <c r="B30" s="38"/>
      <c r="C30" s="147"/>
      <c r="D30" s="148"/>
      <c r="E30" s="148"/>
      <c r="F30" s="148"/>
      <c r="G30" s="542"/>
      <c r="H30" s="519"/>
      <c r="I30" s="68"/>
      <c r="J30" s="68"/>
      <c r="M30" s="99"/>
      <c r="N30" s="87"/>
      <c r="O30" s="87"/>
      <c r="P30" s="87"/>
      <c r="Q30" s="87"/>
      <c r="R30" s="87"/>
      <c r="S30" s="88"/>
    </row>
    <row r="31" spans="1:19" ht="18" customHeight="1" thickBot="1" x14ac:dyDescent="0.35">
      <c r="A31" s="171" t="s">
        <v>344</v>
      </c>
      <c r="B31" s="172"/>
      <c r="C31" s="147"/>
      <c r="D31" s="148"/>
      <c r="E31" s="148"/>
      <c r="F31" s="148"/>
      <c r="G31" s="542"/>
      <c r="H31" s="519"/>
      <c r="I31" s="68"/>
      <c r="J31" s="68"/>
      <c r="M31" s="168" t="s">
        <v>359</v>
      </c>
      <c r="N31" s="169"/>
      <c r="O31" s="169"/>
      <c r="P31" s="169"/>
      <c r="Q31" s="169"/>
      <c r="R31" s="169"/>
      <c r="S31" s="170"/>
    </row>
    <row r="32" spans="1:19" ht="18" customHeight="1" thickBot="1" x14ac:dyDescent="0.35">
      <c r="A32" s="3" t="s">
        <v>183</v>
      </c>
      <c r="B32" s="40"/>
      <c r="C32" s="124">
        <f>SUM(C24:C31)</f>
        <v>0</v>
      </c>
      <c r="D32" s="124">
        <f>SUM(D24:D31)</f>
        <v>0</v>
      </c>
      <c r="E32" s="124">
        <f>SUM(E24:E31)</f>
        <v>0</v>
      </c>
      <c r="F32" s="125">
        <f>SUM(F24:F31)</f>
        <v>0</v>
      </c>
      <c r="G32" s="543">
        <f>SUM(G24:H31)</f>
        <v>0</v>
      </c>
      <c r="H32" s="515">
        <f>SUM(H24:I31)</f>
        <v>0</v>
      </c>
      <c r="I32" s="68"/>
      <c r="J32" s="68"/>
      <c r="M32" s="92" t="s">
        <v>355</v>
      </c>
      <c r="N32" s="93"/>
      <c r="O32" s="93"/>
      <c r="P32" s="93"/>
      <c r="Q32" s="93"/>
      <c r="R32" s="94"/>
      <c r="S32" s="95" t="s">
        <v>356</v>
      </c>
    </row>
    <row r="33" spans="1:19" ht="18" customHeight="1" thickBot="1" x14ac:dyDescent="0.3">
      <c r="A33" s="584" t="s">
        <v>13</v>
      </c>
      <c r="B33" s="581"/>
      <c r="C33" s="581"/>
      <c r="D33" s="581"/>
      <c r="E33" s="581"/>
      <c r="F33" s="581"/>
      <c r="G33" s="581"/>
      <c r="H33" s="545"/>
      <c r="I33" s="68"/>
      <c r="J33" s="68"/>
      <c r="M33" s="150"/>
      <c r="N33" s="151"/>
      <c r="O33" s="151"/>
      <c r="P33" s="151"/>
      <c r="Q33" s="151"/>
      <c r="R33" s="152"/>
      <c r="S33" s="153"/>
    </row>
    <row r="34" spans="1:19" ht="18" customHeight="1" x14ac:dyDescent="0.3">
      <c r="A34" s="5" t="s">
        <v>14</v>
      </c>
      <c r="B34" s="85"/>
      <c r="C34" s="136"/>
      <c r="D34" s="146"/>
      <c r="E34" s="146"/>
      <c r="F34" s="146"/>
      <c r="G34" s="540"/>
      <c r="H34" s="518"/>
      <c r="I34" s="68"/>
      <c r="J34" s="68"/>
      <c r="M34" s="150"/>
      <c r="N34" s="151"/>
      <c r="O34" s="151"/>
      <c r="P34" s="151"/>
      <c r="Q34" s="151"/>
      <c r="R34" s="154"/>
      <c r="S34" s="153"/>
    </row>
    <row r="35" spans="1:19" ht="18" customHeight="1" x14ac:dyDescent="0.3">
      <c r="A35" s="4" t="s">
        <v>15</v>
      </c>
      <c r="B35" s="89"/>
      <c r="C35" s="138"/>
      <c r="D35" s="140"/>
      <c r="E35" s="140"/>
      <c r="F35" s="140"/>
      <c r="G35" s="140"/>
      <c r="H35" s="517"/>
      <c r="I35" s="68"/>
      <c r="J35" s="68"/>
      <c r="M35" s="150"/>
      <c r="N35" s="151"/>
      <c r="O35" s="151"/>
      <c r="P35" s="151"/>
      <c r="Q35" s="151"/>
      <c r="R35" s="154"/>
      <c r="S35" s="153"/>
    </row>
    <row r="36" spans="1:19" ht="18" customHeight="1" x14ac:dyDescent="0.3">
      <c r="A36" s="4" t="s">
        <v>16</v>
      </c>
      <c r="B36" s="89"/>
      <c r="C36" s="138"/>
      <c r="D36" s="140"/>
      <c r="E36" s="140"/>
      <c r="F36" s="140"/>
      <c r="G36" s="140"/>
      <c r="H36" s="517"/>
      <c r="I36" s="68"/>
      <c r="J36" s="68"/>
      <c r="M36" s="155"/>
      <c r="N36" s="156"/>
      <c r="O36" s="156"/>
      <c r="P36" s="156"/>
      <c r="Q36" s="156"/>
      <c r="R36" s="157"/>
      <c r="S36" s="158"/>
    </row>
    <row r="37" spans="1:19" ht="18" customHeight="1" thickBot="1" x14ac:dyDescent="0.35">
      <c r="A37" s="4" t="s">
        <v>18</v>
      </c>
      <c r="B37" s="89"/>
      <c r="C37" s="138"/>
      <c r="D37" s="140"/>
      <c r="E37" s="140"/>
      <c r="F37" s="140"/>
      <c r="G37" s="140"/>
      <c r="H37" s="517"/>
      <c r="I37" s="68"/>
      <c r="J37" s="68"/>
      <c r="M37" s="159"/>
      <c r="N37" s="160"/>
      <c r="O37" s="160"/>
      <c r="P37" s="160"/>
      <c r="Q37" s="160"/>
      <c r="R37" s="161"/>
      <c r="S37" s="162"/>
    </row>
    <row r="38" spans="1:19" ht="18" customHeight="1" thickBot="1" x14ac:dyDescent="0.35">
      <c r="A38" s="165" t="s">
        <v>345</v>
      </c>
      <c r="B38" s="167"/>
      <c r="C38" s="138"/>
      <c r="D38" s="140"/>
      <c r="E38" s="140"/>
      <c r="F38" s="140" t="s">
        <v>17</v>
      </c>
      <c r="G38" s="140" t="s">
        <v>17</v>
      </c>
      <c r="H38" s="517" t="s">
        <v>17</v>
      </c>
      <c r="I38" s="68"/>
      <c r="J38" s="68"/>
      <c r="M38" s="128"/>
      <c r="N38" s="129"/>
      <c r="O38" s="129"/>
      <c r="P38" s="129"/>
      <c r="Q38" s="129"/>
      <c r="R38" s="130" t="s">
        <v>357</v>
      </c>
      <c r="S38" s="131">
        <f>SUM(S33:S37)</f>
        <v>0</v>
      </c>
    </row>
    <row r="39" spans="1:19" ht="18" customHeight="1" thickBot="1" x14ac:dyDescent="0.4">
      <c r="A39" s="3" t="s">
        <v>183</v>
      </c>
      <c r="B39" s="91"/>
      <c r="C39" s="124">
        <f t="shared" ref="C39:H39" si="1">SUM(C34:C38)</f>
        <v>0</v>
      </c>
      <c r="D39" s="124">
        <f t="shared" si="1"/>
        <v>0</v>
      </c>
      <c r="E39" s="124">
        <f t="shared" si="1"/>
        <v>0</v>
      </c>
      <c r="F39" s="125">
        <f t="shared" si="1"/>
        <v>0</v>
      </c>
      <c r="G39" s="124">
        <f t="shared" si="1"/>
        <v>0</v>
      </c>
      <c r="H39" s="515">
        <f t="shared" si="1"/>
        <v>0</v>
      </c>
      <c r="I39" s="68"/>
      <c r="J39" s="68"/>
      <c r="M39" s="100"/>
      <c r="N39" s="101"/>
      <c r="O39" s="73"/>
      <c r="P39" s="73"/>
      <c r="Q39" s="102"/>
      <c r="R39" s="73"/>
      <c r="S39" s="103"/>
    </row>
    <row r="40" spans="1:19" ht="18" customHeight="1" thickBot="1" x14ac:dyDescent="0.3">
      <c r="A40" s="582" t="s">
        <v>19</v>
      </c>
      <c r="B40" s="581"/>
      <c r="C40" s="581"/>
      <c r="D40" s="581"/>
      <c r="E40" s="581"/>
      <c r="F40" s="581"/>
      <c r="G40" s="581"/>
      <c r="H40" s="544"/>
      <c r="I40" s="68"/>
      <c r="J40" s="68"/>
      <c r="M40" s="168" t="s">
        <v>360</v>
      </c>
      <c r="N40" s="169"/>
      <c r="O40" s="169"/>
      <c r="P40" s="169"/>
      <c r="Q40" s="169"/>
      <c r="R40" s="169"/>
      <c r="S40" s="170"/>
    </row>
    <row r="41" spans="1:19" ht="18" customHeight="1" thickBot="1" x14ac:dyDescent="0.35">
      <c r="A41" s="5" t="s">
        <v>20</v>
      </c>
      <c r="B41" s="85"/>
      <c r="C41" s="136"/>
      <c r="D41" s="146"/>
      <c r="E41" s="146"/>
      <c r="F41" s="146"/>
      <c r="G41" s="540"/>
      <c r="H41" s="518"/>
      <c r="I41" s="68"/>
      <c r="J41" s="68"/>
      <c r="M41" s="92" t="s">
        <v>355</v>
      </c>
      <c r="N41" s="93"/>
      <c r="O41" s="93"/>
      <c r="P41" s="93"/>
      <c r="Q41" s="93"/>
      <c r="R41" s="94"/>
      <c r="S41" s="95" t="s">
        <v>356</v>
      </c>
    </row>
    <row r="42" spans="1:19" ht="18" customHeight="1" x14ac:dyDescent="0.3">
      <c r="A42" s="4" t="s">
        <v>21</v>
      </c>
      <c r="B42" s="89"/>
      <c r="C42" s="138"/>
      <c r="D42" s="140"/>
      <c r="E42" s="140"/>
      <c r="F42" s="140"/>
      <c r="G42" s="140"/>
      <c r="H42" s="517"/>
      <c r="I42" s="68"/>
      <c r="J42" s="68"/>
      <c r="M42" s="150"/>
      <c r="N42" s="151"/>
      <c r="O42" s="151"/>
      <c r="P42" s="151"/>
      <c r="Q42" s="151"/>
      <c r="R42" s="152"/>
      <c r="S42" s="153"/>
    </row>
    <row r="43" spans="1:19" ht="18" customHeight="1" x14ac:dyDescent="0.3">
      <c r="A43" s="4" t="s">
        <v>22</v>
      </c>
      <c r="B43" s="89"/>
      <c r="C43" s="138"/>
      <c r="D43" s="140"/>
      <c r="E43" s="140"/>
      <c r="F43" s="140"/>
      <c r="G43" s="140"/>
      <c r="H43" s="517"/>
      <c r="I43" s="68"/>
      <c r="J43" s="68"/>
      <c r="M43" s="150"/>
      <c r="N43" s="151"/>
      <c r="O43" s="151"/>
      <c r="P43" s="151"/>
      <c r="Q43" s="151"/>
      <c r="R43" s="154"/>
      <c r="S43" s="153"/>
    </row>
    <row r="44" spans="1:19" ht="18" customHeight="1" x14ac:dyDescent="0.3">
      <c r="A44" s="4" t="s">
        <v>23</v>
      </c>
      <c r="B44" s="89"/>
      <c r="C44" s="138"/>
      <c r="D44" s="140"/>
      <c r="E44" s="140"/>
      <c r="F44" s="140"/>
      <c r="G44" s="140"/>
      <c r="H44" s="517"/>
      <c r="I44" s="68"/>
      <c r="J44" s="68"/>
      <c r="M44" s="150"/>
      <c r="N44" s="151"/>
      <c r="O44" s="151"/>
      <c r="P44" s="151"/>
      <c r="Q44" s="151"/>
      <c r="R44" s="154"/>
      <c r="S44" s="153"/>
    </row>
    <row r="45" spans="1:19" ht="18" customHeight="1" x14ac:dyDescent="0.3">
      <c r="A45" s="4" t="s">
        <v>24</v>
      </c>
      <c r="B45" s="89"/>
      <c r="C45" s="138"/>
      <c r="D45" s="140"/>
      <c r="E45" s="140"/>
      <c r="F45" s="140"/>
      <c r="G45" s="140"/>
      <c r="H45" s="517"/>
      <c r="I45" s="68"/>
      <c r="J45" s="68"/>
      <c r="M45" s="155"/>
      <c r="N45" s="156"/>
      <c r="O45" s="156"/>
      <c r="P45" s="156"/>
      <c r="Q45" s="156"/>
      <c r="R45" s="157"/>
      <c r="S45" s="158"/>
    </row>
    <row r="46" spans="1:19" ht="18" customHeight="1" thickBot="1" x14ac:dyDescent="0.35">
      <c r="A46" s="4" t="s">
        <v>25</v>
      </c>
      <c r="B46" s="89"/>
      <c r="C46" s="138"/>
      <c r="D46" s="140"/>
      <c r="E46" s="140"/>
      <c r="F46" s="140"/>
      <c r="G46" s="140"/>
      <c r="H46" s="517"/>
      <c r="I46" s="68"/>
      <c r="J46" s="68"/>
      <c r="M46" s="159"/>
      <c r="N46" s="160"/>
      <c r="O46" s="160"/>
      <c r="P46" s="160"/>
      <c r="Q46" s="160"/>
      <c r="R46" s="161"/>
      <c r="S46" s="162"/>
    </row>
    <row r="47" spans="1:19" ht="18" customHeight="1" thickBot="1" x14ac:dyDescent="0.35">
      <c r="A47" s="4" t="s">
        <v>26</v>
      </c>
      <c r="B47" s="89"/>
      <c r="C47" s="138"/>
      <c r="D47" s="140"/>
      <c r="E47" s="140"/>
      <c r="F47" s="140"/>
      <c r="G47" s="140"/>
      <c r="H47" s="517"/>
      <c r="I47" s="68"/>
      <c r="J47" s="68"/>
      <c r="M47" s="128"/>
      <c r="N47" s="129"/>
      <c r="O47" s="129"/>
      <c r="P47" s="129"/>
      <c r="Q47" s="129"/>
      <c r="R47" s="130" t="s">
        <v>357</v>
      </c>
      <c r="S47" s="131">
        <f>SUM(S42:S46)</f>
        <v>0</v>
      </c>
    </row>
    <row r="48" spans="1:19" ht="18" customHeight="1" x14ac:dyDescent="0.3">
      <c r="A48" s="4" t="s">
        <v>27</v>
      </c>
      <c r="B48" s="89"/>
      <c r="C48" s="138"/>
      <c r="D48" s="140"/>
      <c r="E48" s="140"/>
      <c r="F48" s="140"/>
      <c r="G48" s="140"/>
      <c r="H48" s="517"/>
      <c r="I48" s="68"/>
      <c r="J48" s="68"/>
      <c r="M48" s="103"/>
      <c r="N48" s="103"/>
      <c r="O48" s="103"/>
      <c r="P48" s="103"/>
      <c r="Q48" s="103"/>
      <c r="R48" s="103"/>
      <c r="S48" s="103"/>
    </row>
    <row r="49" spans="1:20" ht="18" customHeight="1" x14ac:dyDescent="0.3">
      <c r="A49" s="4" t="s">
        <v>28</v>
      </c>
      <c r="B49" s="89"/>
      <c r="C49" s="138"/>
      <c r="D49" s="140"/>
      <c r="E49" s="140"/>
      <c r="F49" s="140"/>
      <c r="G49" s="140"/>
      <c r="H49" s="517"/>
      <c r="I49" s="68"/>
      <c r="J49" s="68"/>
      <c r="M49" s="103"/>
      <c r="N49" s="103"/>
      <c r="O49" s="103"/>
      <c r="P49" s="103"/>
      <c r="Q49" s="103"/>
      <c r="R49" s="103"/>
      <c r="S49" s="103"/>
    </row>
    <row r="50" spans="1:20" ht="18" customHeight="1" x14ac:dyDescent="0.3">
      <c r="A50" s="4" t="s">
        <v>29</v>
      </c>
      <c r="B50" s="89"/>
      <c r="C50" s="138"/>
      <c r="D50" s="140"/>
      <c r="E50" s="140"/>
      <c r="F50" s="140"/>
      <c r="G50" s="140"/>
      <c r="H50" s="517"/>
      <c r="I50" s="68"/>
      <c r="J50" s="68"/>
      <c r="M50" s="103"/>
      <c r="N50" s="103"/>
      <c r="O50" s="103"/>
      <c r="P50" s="103"/>
      <c r="Q50" s="103"/>
      <c r="R50" s="103"/>
      <c r="S50" s="103"/>
    </row>
    <row r="51" spans="1:20" ht="18" customHeight="1" x14ac:dyDescent="0.3">
      <c r="A51" s="165" t="s">
        <v>346</v>
      </c>
      <c r="B51" s="166"/>
      <c r="C51" s="138"/>
      <c r="D51" s="140"/>
      <c r="E51" s="140"/>
      <c r="F51" s="140"/>
      <c r="G51" s="140"/>
      <c r="H51" s="517"/>
      <c r="I51" s="68"/>
      <c r="J51" s="68"/>
      <c r="M51" s="103"/>
      <c r="N51" s="103"/>
      <c r="O51" s="103"/>
      <c r="P51" s="103"/>
      <c r="Q51" s="103"/>
      <c r="R51" s="103"/>
      <c r="S51" s="103"/>
    </row>
    <row r="52" spans="1:20" ht="18" customHeight="1" x14ac:dyDescent="0.3">
      <c r="A52" s="4" t="s">
        <v>183</v>
      </c>
      <c r="B52" s="89"/>
      <c r="C52" s="126">
        <f>SUM(C41:C51)</f>
        <v>0</v>
      </c>
      <c r="D52" s="126">
        <f>SUM(D41:D51)</f>
        <v>0</v>
      </c>
      <c r="E52" s="126">
        <f>SUM(E41:E51)</f>
        <v>0</v>
      </c>
      <c r="F52" s="127">
        <f>SUM(F41:F51)</f>
        <v>0</v>
      </c>
      <c r="G52" s="126">
        <f>SUM(G41:H51)</f>
        <v>0</v>
      </c>
      <c r="H52" s="516">
        <f>SUM(H41:I51)</f>
        <v>0</v>
      </c>
      <c r="I52" s="68"/>
      <c r="J52" s="68"/>
      <c r="M52" s="103"/>
      <c r="N52" s="103"/>
      <c r="O52" s="103"/>
      <c r="P52" s="103"/>
      <c r="Q52" s="103"/>
      <c r="R52" s="103"/>
      <c r="S52" s="103"/>
    </row>
    <row r="53" spans="1:20" ht="18" customHeight="1" x14ac:dyDescent="0.3">
      <c r="A53" s="99"/>
      <c r="B53" s="76"/>
      <c r="C53" s="104"/>
      <c r="D53" s="105" t="s">
        <v>216</v>
      </c>
      <c r="E53" s="104"/>
      <c r="F53" s="20"/>
      <c r="G53" s="20"/>
      <c r="H53" s="20"/>
      <c r="I53" s="68"/>
      <c r="J53" s="68"/>
      <c r="M53" s="103"/>
      <c r="N53" s="103"/>
      <c r="O53" s="103"/>
      <c r="P53" s="103"/>
      <c r="Q53" s="103"/>
      <c r="R53" s="103"/>
      <c r="S53" s="103"/>
    </row>
    <row r="54" spans="1:20" ht="18" customHeight="1" x14ac:dyDescent="0.3">
      <c r="A54" s="106" t="s">
        <v>35</v>
      </c>
      <c r="B54" s="76"/>
      <c r="C54" s="104"/>
      <c r="D54" s="107" t="s">
        <v>190</v>
      </c>
      <c r="E54" s="108" t="s">
        <v>195</v>
      </c>
      <c r="F54" s="20"/>
      <c r="G54" s="20"/>
      <c r="H54" s="20"/>
      <c r="I54" s="68"/>
      <c r="J54" s="68"/>
      <c r="M54" s="103"/>
      <c r="N54" s="103"/>
      <c r="O54" s="103"/>
      <c r="P54" s="103"/>
      <c r="Q54" s="103"/>
      <c r="R54" s="103"/>
      <c r="S54" s="103"/>
    </row>
    <row r="55" spans="1:20" ht="18" customHeight="1" x14ac:dyDescent="0.25">
      <c r="A55" s="109" t="s">
        <v>186</v>
      </c>
      <c r="B55" s="108" t="s">
        <v>187</v>
      </c>
      <c r="D55" s="107" t="s">
        <v>191</v>
      </c>
      <c r="E55" s="108" t="s">
        <v>196</v>
      </c>
      <c r="F55" s="20"/>
      <c r="G55" s="20"/>
      <c r="H55" s="20"/>
      <c r="I55" s="68"/>
      <c r="J55" s="68"/>
      <c r="M55" s="103"/>
      <c r="N55" s="103"/>
      <c r="O55" s="103"/>
      <c r="P55" s="103"/>
      <c r="Q55" s="103"/>
      <c r="R55" s="103"/>
      <c r="S55" s="103"/>
    </row>
    <row r="56" spans="1:20" ht="18" customHeight="1" x14ac:dyDescent="0.25">
      <c r="A56" s="109" t="s">
        <v>188</v>
      </c>
      <c r="B56" s="108" t="s">
        <v>193</v>
      </c>
      <c r="D56" s="107" t="s">
        <v>192</v>
      </c>
      <c r="E56" s="108" t="s">
        <v>197</v>
      </c>
      <c r="F56" s="20"/>
      <c r="G56" s="20"/>
      <c r="H56" s="20"/>
      <c r="I56" s="68"/>
      <c r="J56" s="68"/>
      <c r="M56" s="103"/>
      <c r="N56" s="103"/>
      <c r="O56" s="103"/>
      <c r="P56" s="103"/>
      <c r="Q56" s="103"/>
      <c r="R56" s="103"/>
      <c r="S56" s="103"/>
    </row>
    <row r="57" spans="1:20" ht="18" customHeight="1" thickBot="1" x14ac:dyDescent="0.3">
      <c r="A57" s="109" t="s">
        <v>189</v>
      </c>
      <c r="B57" s="108" t="s">
        <v>194</v>
      </c>
      <c r="D57" s="107" t="s">
        <v>214</v>
      </c>
      <c r="E57" s="108" t="s">
        <v>215</v>
      </c>
      <c r="F57" s="20"/>
      <c r="G57" s="20"/>
      <c r="H57" s="20"/>
      <c r="I57" s="110" t="s">
        <v>371</v>
      </c>
      <c r="J57" s="110"/>
      <c r="M57" s="103"/>
      <c r="N57" s="103"/>
      <c r="O57" s="103"/>
      <c r="P57" s="103"/>
      <c r="Q57" s="103"/>
      <c r="R57" s="103"/>
      <c r="T57" s="110" t="s">
        <v>372</v>
      </c>
    </row>
    <row r="58" spans="1:20" ht="18" customHeight="1" thickBot="1" x14ac:dyDescent="0.3">
      <c r="A58" s="582" t="s">
        <v>30</v>
      </c>
      <c r="B58" s="581"/>
      <c r="C58" s="581"/>
      <c r="D58" s="581"/>
      <c r="E58" s="581"/>
      <c r="F58" s="581"/>
      <c r="G58" s="581"/>
      <c r="H58" s="539"/>
      <c r="I58" s="68"/>
      <c r="J58" s="68"/>
      <c r="M58" s="103"/>
      <c r="N58" s="103"/>
      <c r="O58" s="103"/>
      <c r="P58" s="103"/>
      <c r="Q58" s="103"/>
      <c r="R58" s="103"/>
      <c r="S58" s="103"/>
    </row>
    <row r="59" spans="1:20" ht="18" customHeight="1" thickBot="1" x14ac:dyDescent="0.35">
      <c r="A59" s="5" t="s">
        <v>31</v>
      </c>
      <c r="B59" s="36"/>
      <c r="C59" s="136"/>
      <c r="D59" s="146"/>
      <c r="E59" s="146"/>
      <c r="F59" s="33"/>
      <c r="G59" s="546"/>
      <c r="H59" s="520"/>
      <c r="I59" s="68"/>
      <c r="J59" s="68"/>
      <c r="M59" s="103"/>
      <c r="N59" s="103"/>
      <c r="O59" s="103"/>
      <c r="P59" s="103"/>
      <c r="Q59" s="103"/>
      <c r="R59" s="103"/>
      <c r="S59" s="103"/>
    </row>
    <row r="60" spans="1:20" ht="18" customHeight="1" thickBot="1" x14ac:dyDescent="0.35">
      <c r="A60" s="4" t="s">
        <v>32</v>
      </c>
      <c r="B60" s="37"/>
      <c r="C60" s="138"/>
      <c r="D60" s="140"/>
      <c r="E60" s="140"/>
      <c r="F60" s="32"/>
      <c r="G60" s="547"/>
      <c r="H60" s="521"/>
      <c r="I60" s="68"/>
      <c r="J60" s="68"/>
      <c r="M60" s="168" t="s">
        <v>361</v>
      </c>
      <c r="N60" s="169"/>
      <c r="O60" s="169"/>
      <c r="P60" s="169"/>
      <c r="Q60" s="169"/>
      <c r="R60" s="169"/>
      <c r="S60" s="170"/>
    </row>
    <row r="61" spans="1:20" ht="18" customHeight="1" thickBot="1" x14ac:dyDescent="0.35">
      <c r="A61" s="4" t="s">
        <v>24</v>
      </c>
      <c r="B61" s="37"/>
      <c r="C61" s="138"/>
      <c r="D61" s="140"/>
      <c r="E61" s="140"/>
      <c r="F61" s="32"/>
      <c r="G61" s="547"/>
      <c r="H61" s="521"/>
      <c r="I61" s="68"/>
      <c r="J61" s="68"/>
      <c r="M61" s="92" t="s">
        <v>355</v>
      </c>
      <c r="N61" s="93"/>
      <c r="O61" s="93"/>
      <c r="P61" s="93"/>
      <c r="Q61" s="93"/>
      <c r="R61" s="94"/>
      <c r="S61" s="95" t="s">
        <v>356</v>
      </c>
    </row>
    <row r="62" spans="1:20" ht="18" customHeight="1" x14ac:dyDescent="0.3">
      <c r="A62" s="4" t="s">
        <v>25</v>
      </c>
      <c r="B62" s="37"/>
      <c r="C62" s="138"/>
      <c r="D62" s="140"/>
      <c r="E62" s="140"/>
      <c r="F62" s="32"/>
      <c r="G62" s="547"/>
      <c r="H62" s="521"/>
      <c r="I62" s="68"/>
      <c r="J62" s="68"/>
      <c r="M62" s="150"/>
      <c r="N62" s="151"/>
      <c r="O62" s="151"/>
      <c r="P62" s="151"/>
      <c r="Q62" s="151"/>
      <c r="R62" s="152"/>
      <c r="S62" s="153"/>
    </row>
    <row r="63" spans="1:20" ht="18" customHeight="1" x14ac:dyDescent="0.3">
      <c r="A63" s="4" t="s">
        <v>27</v>
      </c>
      <c r="B63" s="37"/>
      <c r="C63" s="138"/>
      <c r="D63" s="140"/>
      <c r="E63" s="140"/>
      <c r="F63" s="32"/>
      <c r="G63" s="547"/>
      <c r="H63" s="521"/>
      <c r="I63" s="68"/>
      <c r="J63" s="68"/>
      <c r="M63" s="150"/>
      <c r="N63" s="151"/>
      <c r="O63" s="151"/>
      <c r="P63" s="151"/>
      <c r="Q63" s="151"/>
      <c r="R63" s="154"/>
      <c r="S63" s="153"/>
    </row>
    <row r="64" spans="1:20" ht="18" customHeight="1" x14ac:dyDescent="0.3">
      <c r="A64" s="4" t="s">
        <v>28</v>
      </c>
      <c r="B64" s="37"/>
      <c r="C64" s="138"/>
      <c r="D64" s="140"/>
      <c r="E64" s="140"/>
      <c r="F64" s="32"/>
      <c r="G64" s="547"/>
      <c r="H64" s="521"/>
      <c r="I64" s="68"/>
      <c r="J64" s="68"/>
      <c r="M64" s="150"/>
      <c r="N64" s="151"/>
      <c r="O64" s="151"/>
      <c r="P64" s="151"/>
      <c r="Q64" s="151"/>
      <c r="R64" s="154"/>
      <c r="S64" s="153"/>
    </row>
    <row r="65" spans="1:19" ht="18" customHeight="1" x14ac:dyDescent="0.3">
      <c r="A65" s="4" t="s">
        <v>347</v>
      </c>
      <c r="B65" s="37"/>
      <c r="C65" s="138"/>
      <c r="D65" s="140"/>
      <c r="E65" s="140"/>
      <c r="F65" s="32"/>
      <c r="G65" s="547"/>
      <c r="H65" s="521"/>
      <c r="I65" s="68"/>
      <c r="J65" s="68"/>
      <c r="M65" s="155"/>
      <c r="N65" s="156"/>
      <c r="O65" s="156"/>
      <c r="P65" s="156"/>
      <c r="Q65" s="156"/>
      <c r="R65" s="157"/>
      <c r="S65" s="158"/>
    </row>
    <row r="66" spans="1:19" ht="18" customHeight="1" thickBot="1" x14ac:dyDescent="0.35">
      <c r="A66" s="41" t="s">
        <v>104</v>
      </c>
      <c r="B66" s="37"/>
      <c r="C66" s="138"/>
      <c r="D66" s="140"/>
      <c r="E66" s="140"/>
      <c r="F66" s="32"/>
      <c r="G66" s="547"/>
      <c r="H66" s="521"/>
      <c r="I66" s="68"/>
      <c r="J66" s="68"/>
      <c r="M66" s="159"/>
      <c r="N66" s="160"/>
      <c r="O66" s="160"/>
      <c r="P66" s="160"/>
      <c r="Q66" s="160"/>
      <c r="R66" s="161"/>
      <c r="S66" s="162"/>
    </row>
    <row r="67" spans="1:19" ht="18" customHeight="1" thickBot="1" x14ac:dyDescent="0.35">
      <c r="A67" s="41" t="s">
        <v>33</v>
      </c>
      <c r="B67" s="37"/>
      <c r="C67" s="138"/>
      <c r="D67" s="140"/>
      <c r="E67" s="140"/>
      <c r="F67" s="32"/>
      <c r="G67" s="547"/>
      <c r="H67" s="521"/>
      <c r="I67" s="68"/>
      <c r="J67" s="68"/>
      <c r="M67" s="128"/>
      <c r="N67" s="129"/>
      <c r="O67" s="129"/>
      <c r="P67" s="129"/>
      <c r="Q67" s="129"/>
      <c r="R67" s="130" t="s">
        <v>357</v>
      </c>
      <c r="S67" s="131">
        <f>SUM(S62:S66)</f>
        <v>0</v>
      </c>
    </row>
    <row r="68" spans="1:19" ht="18" customHeight="1" thickBot="1" x14ac:dyDescent="0.35">
      <c r="A68" s="174" t="s">
        <v>348</v>
      </c>
      <c r="B68" s="172"/>
      <c r="C68" s="138"/>
      <c r="D68" s="140"/>
      <c r="E68" s="140"/>
      <c r="F68" s="32"/>
      <c r="G68" s="547"/>
      <c r="H68" s="521"/>
      <c r="I68" s="68"/>
      <c r="J68" s="68"/>
      <c r="M68" s="103"/>
      <c r="N68" s="103"/>
      <c r="O68" s="103"/>
      <c r="P68" s="103"/>
      <c r="Q68" s="103"/>
      <c r="R68" s="103"/>
      <c r="S68" s="103"/>
    </row>
    <row r="69" spans="1:19" ht="18" customHeight="1" thickBot="1" x14ac:dyDescent="0.35">
      <c r="A69" s="42" t="s">
        <v>183</v>
      </c>
      <c r="B69" s="38"/>
      <c r="C69" s="124">
        <f>SUM(C59:C68)</f>
        <v>0</v>
      </c>
      <c r="D69" s="124">
        <f>SUM(D59:D68)</f>
        <v>0</v>
      </c>
      <c r="E69" s="124">
        <f>SUM(E59:E68)</f>
        <v>0</v>
      </c>
      <c r="F69" s="43"/>
      <c r="G69" s="548"/>
      <c r="H69" s="524"/>
      <c r="I69" s="68"/>
      <c r="J69" s="68"/>
      <c r="M69" s="168" t="s">
        <v>362</v>
      </c>
      <c r="N69" s="169"/>
      <c r="O69" s="169"/>
      <c r="P69" s="169"/>
      <c r="Q69" s="169"/>
      <c r="R69" s="169"/>
      <c r="S69" s="170"/>
    </row>
    <row r="70" spans="1:19" ht="18" customHeight="1" thickBot="1" x14ac:dyDescent="0.3">
      <c r="A70" s="584" t="s">
        <v>110</v>
      </c>
      <c r="B70" s="581"/>
      <c r="C70" s="581"/>
      <c r="D70" s="581"/>
      <c r="E70" s="581"/>
      <c r="F70" s="581"/>
      <c r="G70" s="581"/>
      <c r="H70" s="539"/>
      <c r="I70" s="68"/>
      <c r="J70" s="68"/>
      <c r="M70" s="92" t="s">
        <v>355</v>
      </c>
      <c r="N70" s="93"/>
      <c r="O70" s="93"/>
      <c r="P70" s="93"/>
      <c r="Q70" s="93"/>
      <c r="R70" s="94"/>
      <c r="S70" s="95" t="s">
        <v>356</v>
      </c>
    </row>
    <row r="71" spans="1:19" ht="18" customHeight="1" x14ac:dyDescent="0.3">
      <c r="A71" s="5" t="s">
        <v>105</v>
      </c>
      <c r="B71" s="36"/>
      <c r="C71" s="136"/>
      <c r="D71" s="146"/>
      <c r="E71" s="146"/>
      <c r="F71" s="146"/>
      <c r="G71" s="540"/>
      <c r="H71" s="518"/>
      <c r="I71" s="68"/>
      <c r="J71" s="68"/>
      <c r="M71" s="150"/>
      <c r="N71" s="151"/>
      <c r="O71" s="151"/>
      <c r="P71" s="151"/>
      <c r="Q71" s="151"/>
      <c r="R71" s="152"/>
      <c r="S71" s="153"/>
    </row>
    <row r="72" spans="1:19" ht="18" customHeight="1" x14ac:dyDescent="0.3">
      <c r="A72" s="4" t="s">
        <v>106</v>
      </c>
      <c r="B72" s="37"/>
      <c r="C72" s="138"/>
      <c r="D72" s="140"/>
      <c r="E72" s="140"/>
      <c r="F72" s="140"/>
      <c r="G72" s="541"/>
      <c r="H72" s="517"/>
      <c r="I72" s="68"/>
      <c r="J72" s="68"/>
      <c r="M72" s="150"/>
      <c r="N72" s="151"/>
      <c r="O72" s="151"/>
      <c r="P72" s="151"/>
      <c r="Q72" s="151"/>
      <c r="R72" s="154"/>
      <c r="S72" s="153"/>
    </row>
    <row r="73" spans="1:19" ht="18" customHeight="1" x14ac:dyDescent="0.3">
      <c r="A73" s="4" t="s">
        <v>107</v>
      </c>
      <c r="B73" s="37"/>
      <c r="C73" s="138"/>
      <c r="D73" s="140"/>
      <c r="E73" s="140"/>
      <c r="F73" s="32" t="s">
        <v>17</v>
      </c>
      <c r="G73" s="547" t="s">
        <v>17</v>
      </c>
      <c r="H73" s="521" t="s">
        <v>17</v>
      </c>
      <c r="I73" s="68"/>
      <c r="J73" s="68"/>
      <c r="M73" s="150"/>
      <c r="N73" s="151"/>
      <c r="O73" s="151"/>
      <c r="P73" s="151"/>
      <c r="Q73" s="151"/>
      <c r="R73" s="154"/>
      <c r="S73" s="153"/>
    </row>
    <row r="74" spans="1:19" ht="18" customHeight="1" x14ac:dyDescent="0.3">
      <c r="A74" s="4" t="s">
        <v>61</v>
      </c>
      <c r="B74" s="37"/>
      <c r="C74" s="138"/>
      <c r="D74" s="140"/>
      <c r="E74" s="140"/>
      <c r="F74" s="140"/>
      <c r="G74" s="541"/>
      <c r="H74" s="517"/>
      <c r="I74" s="68"/>
      <c r="J74" s="68"/>
      <c r="M74" s="155"/>
      <c r="N74" s="156"/>
      <c r="O74" s="156"/>
      <c r="P74" s="156"/>
      <c r="Q74" s="156"/>
      <c r="R74" s="157"/>
      <c r="S74" s="158"/>
    </row>
    <row r="75" spans="1:19" ht="18" customHeight="1" thickBot="1" x14ac:dyDescent="0.35">
      <c r="A75" s="4" t="s">
        <v>349</v>
      </c>
      <c r="B75" s="37"/>
      <c r="C75" s="138"/>
      <c r="D75" s="140"/>
      <c r="E75" s="140"/>
      <c r="F75" s="45"/>
      <c r="G75" s="549"/>
      <c r="H75" s="521"/>
      <c r="I75" s="68"/>
      <c r="J75" s="68"/>
      <c r="M75" s="159"/>
      <c r="N75" s="160"/>
      <c r="O75" s="160"/>
      <c r="P75" s="160"/>
      <c r="Q75" s="160"/>
      <c r="R75" s="161"/>
      <c r="S75" s="162"/>
    </row>
    <row r="76" spans="1:19" ht="18" customHeight="1" thickBot="1" x14ac:dyDescent="0.35">
      <c r="A76" s="4" t="s">
        <v>109</v>
      </c>
      <c r="B76" s="37"/>
      <c r="C76" s="138"/>
      <c r="D76" s="140"/>
      <c r="E76" s="140"/>
      <c r="F76" s="45"/>
      <c r="G76" s="549"/>
      <c r="H76" s="521"/>
      <c r="I76" s="68"/>
      <c r="J76" s="68"/>
      <c r="M76" s="128"/>
      <c r="N76" s="129"/>
      <c r="O76" s="129"/>
      <c r="P76" s="129"/>
      <c r="Q76" s="129"/>
      <c r="R76" s="130" t="s">
        <v>357</v>
      </c>
      <c r="S76" s="131">
        <f>SUM(S71:S75)</f>
        <v>0</v>
      </c>
    </row>
    <row r="77" spans="1:19" ht="18" customHeight="1" thickBot="1" x14ac:dyDescent="0.35">
      <c r="A77" s="175" t="s">
        <v>350</v>
      </c>
      <c r="B77" s="176"/>
      <c r="C77" s="138">
        <f>+D77+E77</f>
        <v>0</v>
      </c>
      <c r="D77" s="140"/>
      <c r="E77" s="140"/>
      <c r="F77" s="140" t="s">
        <v>17</v>
      </c>
      <c r="G77" s="541" t="s">
        <v>17</v>
      </c>
      <c r="H77" s="517" t="s">
        <v>17</v>
      </c>
      <c r="I77" s="68"/>
      <c r="J77" s="68"/>
      <c r="M77" s="103"/>
      <c r="N77" s="103"/>
      <c r="O77" s="103"/>
      <c r="P77" s="103"/>
      <c r="Q77" s="103"/>
      <c r="R77" s="103"/>
      <c r="S77" s="103"/>
    </row>
    <row r="78" spans="1:19" ht="18" customHeight="1" thickBot="1" x14ac:dyDescent="0.35">
      <c r="A78" s="42" t="s">
        <v>183</v>
      </c>
      <c r="B78" s="44"/>
      <c r="C78" s="124">
        <f>SUM(C71:C77)</f>
        <v>0</v>
      </c>
      <c r="D78" s="124">
        <f>SUM(D71:D77)</f>
        <v>0</v>
      </c>
      <c r="E78" s="124">
        <f>SUM(E71:E77)</f>
        <v>0</v>
      </c>
      <c r="F78" s="125">
        <f>SUM(F71:F77)-F73-F75-F76</f>
        <v>0</v>
      </c>
      <c r="G78" s="543">
        <f>SUM(G71:G77)-G73-G75-G76</f>
        <v>0</v>
      </c>
      <c r="H78" s="516">
        <f>SUM(H71:H77)-H73-H75-H76</f>
        <v>0</v>
      </c>
      <c r="I78" s="68"/>
      <c r="J78" s="68"/>
      <c r="M78" s="168" t="s">
        <v>363</v>
      </c>
      <c r="N78" s="169"/>
      <c r="O78" s="169"/>
      <c r="P78" s="169"/>
      <c r="Q78" s="169"/>
      <c r="R78" s="169"/>
      <c r="S78" s="170"/>
    </row>
    <row r="79" spans="1:19" ht="18" customHeight="1" thickBot="1" x14ac:dyDescent="0.3">
      <c r="A79" s="584" t="s">
        <v>111</v>
      </c>
      <c r="B79" s="581"/>
      <c r="C79" s="581"/>
      <c r="D79" s="581"/>
      <c r="E79" s="581"/>
      <c r="F79" s="581"/>
      <c r="G79" s="581"/>
      <c r="H79" s="539"/>
      <c r="I79" s="68"/>
      <c r="J79" s="68"/>
      <c r="M79" s="92" t="s">
        <v>355</v>
      </c>
      <c r="N79" s="93"/>
      <c r="O79" s="93"/>
      <c r="P79" s="93"/>
      <c r="Q79" s="93"/>
      <c r="R79" s="94"/>
      <c r="S79" s="95" t="s">
        <v>356</v>
      </c>
    </row>
    <row r="80" spans="1:19" ht="18" customHeight="1" x14ac:dyDescent="0.3">
      <c r="A80" s="5" t="s">
        <v>112</v>
      </c>
      <c r="B80" s="36"/>
      <c r="C80" s="136"/>
      <c r="D80" s="146"/>
      <c r="E80" s="146"/>
      <c r="F80" s="33" t="s">
        <v>17</v>
      </c>
      <c r="G80" s="546" t="s">
        <v>17</v>
      </c>
      <c r="H80" s="520" t="s">
        <v>17</v>
      </c>
      <c r="I80" s="68"/>
      <c r="J80" s="68"/>
      <c r="M80" s="150"/>
      <c r="N80" s="151"/>
      <c r="O80" s="151"/>
      <c r="P80" s="151"/>
      <c r="Q80" s="151"/>
      <c r="R80" s="152"/>
      <c r="S80" s="153"/>
    </row>
    <row r="81" spans="1:19" ht="18" customHeight="1" x14ac:dyDescent="0.3">
      <c r="A81" s="4" t="s">
        <v>113</v>
      </c>
      <c r="B81" s="37"/>
      <c r="C81" s="138"/>
      <c r="D81" s="140"/>
      <c r="E81" s="140"/>
      <c r="F81" s="32" t="s">
        <v>17</v>
      </c>
      <c r="G81" s="547" t="s">
        <v>17</v>
      </c>
      <c r="H81" s="521" t="s">
        <v>17</v>
      </c>
      <c r="I81" s="68"/>
      <c r="J81" s="68"/>
      <c r="M81" s="150"/>
      <c r="N81" s="151"/>
      <c r="O81" s="151"/>
      <c r="P81" s="151"/>
      <c r="Q81" s="151"/>
      <c r="R81" s="154"/>
      <c r="S81" s="153"/>
    </row>
    <row r="82" spans="1:19" ht="18" customHeight="1" x14ac:dyDescent="0.3">
      <c r="A82" s="46" t="s">
        <v>114</v>
      </c>
      <c r="B82" s="47"/>
      <c r="C82" s="138"/>
      <c r="D82" s="140"/>
      <c r="E82" s="140"/>
      <c r="F82" s="32" t="s">
        <v>17</v>
      </c>
      <c r="G82" s="547" t="s">
        <v>17</v>
      </c>
      <c r="H82" s="521" t="s">
        <v>17</v>
      </c>
      <c r="I82" s="68"/>
      <c r="J82" s="68"/>
      <c r="M82" s="150"/>
      <c r="N82" s="151"/>
      <c r="O82" s="151"/>
      <c r="P82" s="151"/>
      <c r="Q82" s="151"/>
      <c r="R82" s="154"/>
      <c r="S82" s="153"/>
    </row>
    <row r="83" spans="1:19" ht="18" customHeight="1" x14ac:dyDescent="0.3">
      <c r="A83" s="134" t="s">
        <v>351</v>
      </c>
      <c r="B83" s="135"/>
      <c r="C83" s="138">
        <f>+D83+E83</f>
        <v>0</v>
      </c>
      <c r="D83" s="140"/>
      <c r="E83" s="140"/>
      <c r="F83" s="32" t="s">
        <v>17</v>
      </c>
      <c r="G83" s="547" t="s">
        <v>17</v>
      </c>
      <c r="H83" s="521" t="s">
        <v>17</v>
      </c>
      <c r="I83" s="68"/>
      <c r="J83" s="68"/>
      <c r="M83" s="155"/>
      <c r="N83" s="156"/>
      <c r="O83" s="156"/>
      <c r="P83" s="156"/>
      <c r="Q83" s="156"/>
      <c r="R83" s="157"/>
      <c r="S83" s="158"/>
    </row>
    <row r="84" spans="1:19" ht="18" customHeight="1" thickBot="1" x14ac:dyDescent="0.35">
      <c r="A84" s="48" t="s">
        <v>183</v>
      </c>
      <c r="B84" s="49"/>
      <c r="C84" s="133">
        <f>SUM(C80:C83)</f>
        <v>0</v>
      </c>
      <c r="D84" s="133">
        <f>SUM(D80:D83)</f>
        <v>0</v>
      </c>
      <c r="E84" s="133">
        <f>SUM(E80:E83)</f>
        <v>0</v>
      </c>
      <c r="F84" s="34"/>
      <c r="G84" s="550"/>
      <c r="H84" s="523"/>
      <c r="I84" s="68"/>
      <c r="J84" s="68"/>
      <c r="M84" s="159"/>
      <c r="N84" s="160"/>
      <c r="O84" s="160"/>
      <c r="P84" s="160"/>
      <c r="Q84" s="160"/>
      <c r="R84" s="161"/>
      <c r="S84" s="162"/>
    </row>
    <row r="85" spans="1:19" ht="18" customHeight="1" thickBot="1" x14ac:dyDescent="0.35">
      <c r="A85" s="585" t="s">
        <v>335</v>
      </c>
      <c r="B85" s="586"/>
      <c r="C85" s="126">
        <f t="shared" ref="C85:H85" si="2">C14+C22+C32+C39+C52+C69+C78+C84</f>
        <v>0</v>
      </c>
      <c r="D85" s="126">
        <f t="shared" si="2"/>
        <v>0</v>
      </c>
      <c r="E85" s="126">
        <f t="shared" si="2"/>
        <v>0</v>
      </c>
      <c r="F85" s="126">
        <f t="shared" si="2"/>
        <v>0</v>
      </c>
      <c r="G85" s="551">
        <f t="shared" si="2"/>
        <v>0</v>
      </c>
      <c r="H85" s="516">
        <f t="shared" si="2"/>
        <v>0</v>
      </c>
      <c r="I85" s="68"/>
      <c r="J85" s="68"/>
      <c r="M85" s="128"/>
      <c r="N85" s="129"/>
      <c r="O85" s="129"/>
      <c r="P85" s="129"/>
      <c r="Q85" s="129"/>
      <c r="R85" s="130" t="s">
        <v>357</v>
      </c>
      <c r="S85" s="131">
        <f>SUM(S80:S84)</f>
        <v>0</v>
      </c>
    </row>
    <row r="86" spans="1:19" ht="18" customHeight="1" thickBot="1" x14ac:dyDescent="0.3">
      <c r="A86" s="584" t="s">
        <v>161</v>
      </c>
      <c r="B86" s="581"/>
      <c r="C86" s="581"/>
      <c r="D86" s="581"/>
      <c r="E86" s="581"/>
      <c r="F86" s="581"/>
      <c r="G86" s="581"/>
      <c r="H86" s="539"/>
      <c r="I86" s="68"/>
      <c r="J86" s="68"/>
      <c r="M86" s="103"/>
      <c r="N86" s="103"/>
      <c r="O86" s="103"/>
      <c r="P86" s="103"/>
      <c r="Q86" s="103"/>
      <c r="R86" s="103"/>
      <c r="S86" s="103"/>
    </row>
    <row r="87" spans="1:19" ht="18" customHeight="1" thickBot="1" x14ac:dyDescent="0.35">
      <c r="A87" s="5" t="s">
        <v>108</v>
      </c>
      <c r="B87" s="36"/>
      <c r="C87" s="136"/>
      <c r="D87" s="146"/>
      <c r="E87" s="146"/>
      <c r="F87" s="33" t="s">
        <v>17</v>
      </c>
      <c r="G87" s="546" t="s">
        <v>17</v>
      </c>
      <c r="H87" s="520" t="s">
        <v>17</v>
      </c>
      <c r="I87" s="68"/>
      <c r="J87" s="68"/>
      <c r="M87" s="168" t="s">
        <v>364</v>
      </c>
      <c r="N87" s="169"/>
      <c r="O87" s="169"/>
      <c r="P87" s="169"/>
      <c r="Q87" s="169"/>
      <c r="R87" s="169"/>
      <c r="S87" s="170"/>
    </row>
    <row r="88" spans="1:19" ht="18" customHeight="1" thickBot="1" x14ac:dyDescent="0.35">
      <c r="A88" s="46" t="s">
        <v>282</v>
      </c>
      <c r="B88" s="47"/>
      <c r="C88" s="138"/>
      <c r="D88" s="140"/>
      <c r="E88" s="140"/>
      <c r="F88" s="32" t="s">
        <v>17</v>
      </c>
      <c r="G88" s="547" t="s">
        <v>17</v>
      </c>
      <c r="H88" s="521" t="s">
        <v>17</v>
      </c>
      <c r="I88" s="68"/>
      <c r="J88" s="68"/>
      <c r="M88" s="92" t="s">
        <v>355</v>
      </c>
      <c r="N88" s="93"/>
      <c r="O88" s="93"/>
      <c r="P88" s="93"/>
      <c r="Q88" s="93"/>
      <c r="R88" s="94"/>
      <c r="S88" s="95" t="s">
        <v>356</v>
      </c>
    </row>
    <row r="89" spans="1:19" ht="18" customHeight="1" x14ac:dyDescent="0.3">
      <c r="A89" s="46" t="s">
        <v>115</v>
      </c>
      <c r="B89" s="47"/>
      <c r="C89" s="138"/>
      <c r="D89" s="140"/>
      <c r="E89" s="140"/>
      <c r="F89" s="32" t="s">
        <v>17</v>
      </c>
      <c r="G89" s="547" t="s">
        <v>17</v>
      </c>
      <c r="H89" s="521" t="s">
        <v>17</v>
      </c>
      <c r="I89" s="68"/>
      <c r="J89" s="68"/>
      <c r="M89" s="150"/>
      <c r="N89" s="151"/>
      <c r="O89" s="151"/>
      <c r="P89" s="151"/>
      <c r="Q89" s="151"/>
      <c r="R89" s="152"/>
      <c r="S89" s="153"/>
    </row>
    <row r="90" spans="1:19" ht="18" customHeight="1" x14ac:dyDescent="0.3">
      <c r="A90" s="46" t="s">
        <v>116</v>
      </c>
      <c r="B90" s="47"/>
      <c r="C90" s="138"/>
      <c r="D90" s="140"/>
      <c r="E90" s="140"/>
      <c r="F90" s="32" t="s">
        <v>17</v>
      </c>
      <c r="G90" s="547" t="s">
        <v>17</v>
      </c>
      <c r="H90" s="521" t="s">
        <v>17</v>
      </c>
      <c r="I90" s="68"/>
      <c r="J90" s="68"/>
      <c r="M90" s="150"/>
      <c r="N90" s="151"/>
      <c r="O90" s="151"/>
      <c r="P90" s="151"/>
      <c r="Q90" s="151"/>
      <c r="R90" s="154"/>
      <c r="S90" s="153"/>
    </row>
    <row r="91" spans="1:19" ht="18" customHeight="1" x14ac:dyDescent="0.3">
      <c r="A91" s="165" t="s">
        <v>352</v>
      </c>
      <c r="B91" s="172"/>
      <c r="C91" s="138"/>
      <c r="D91" s="140"/>
      <c r="E91" s="140"/>
      <c r="F91" s="32"/>
      <c r="G91" s="547"/>
      <c r="H91" s="521"/>
      <c r="I91" s="68"/>
      <c r="J91" s="68"/>
      <c r="M91" s="150"/>
      <c r="N91" s="151"/>
      <c r="O91" s="151"/>
      <c r="P91" s="151"/>
      <c r="Q91" s="151"/>
      <c r="R91" s="154"/>
      <c r="S91" s="153"/>
    </row>
    <row r="92" spans="1:19" ht="18" customHeight="1" thickBot="1" x14ac:dyDescent="0.35">
      <c r="A92" s="4" t="s">
        <v>183</v>
      </c>
      <c r="B92" s="37"/>
      <c r="C92" s="126">
        <f>SUM(C87:C91)</f>
        <v>0</v>
      </c>
      <c r="D92" s="126">
        <f>SUM(D87:D91)</f>
        <v>0</v>
      </c>
      <c r="E92" s="126">
        <f>SUM(E87:E91)</f>
        <v>0</v>
      </c>
      <c r="F92" s="35">
        <f>+G92+H92</f>
        <v>0</v>
      </c>
      <c r="G92" s="552">
        <f>+H92+I92</f>
        <v>0</v>
      </c>
      <c r="H92" s="522">
        <f>+I92+J92</f>
        <v>0</v>
      </c>
      <c r="I92" s="68"/>
      <c r="J92" s="68"/>
      <c r="M92" s="155"/>
      <c r="N92" s="156"/>
      <c r="O92" s="156"/>
      <c r="P92" s="156"/>
      <c r="Q92" s="156"/>
      <c r="R92" s="157"/>
      <c r="S92" s="158"/>
    </row>
    <row r="93" spans="1:19" ht="18" customHeight="1" thickBot="1" x14ac:dyDescent="0.3">
      <c r="A93" s="582" t="s">
        <v>308</v>
      </c>
      <c r="B93" s="581"/>
      <c r="C93" s="581"/>
      <c r="D93" s="581"/>
      <c r="E93" s="581"/>
      <c r="F93" s="581"/>
      <c r="G93" s="581"/>
      <c r="H93" s="539"/>
      <c r="I93" s="68"/>
      <c r="J93" s="68"/>
      <c r="M93" s="159"/>
      <c r="N93" s="160"/>
      <c r="O93" s="160"/>
      <c r="P93" s="160"/>
      <c r="Q93" s="160"/>
      <c r="R93" s="161"/>
      <c r="S93" s="162"/>
    </row>
    <row r="94" spans="1:19" ht="18" customHeight="1" thickBot="1" x14ac:dyDescent="0.35">
      <c r="A94" s="5" t="s">
        <v>400</v>
      </c>
      <c r="B94" s="36"/>
      <c r="C94" s="136"/>
      <c r="D94" s="146"/>
      <c r="E94" s="146"/>
      <c r="F94" s="146"/>
      <c r="G94" s="540"/>
      <c r="H94" s="518"/>
      <c r="I94" s="68"/>
      <c r="J94" s="68"/>
      <c r="M94" s="128"/>
      <c r="N94" s="129"/>
      <c r="O94" s="129"/>
      <c r="P94" s="129"/>
      <c r="Q94" s="129"/>
      <c r="R94" s="130" t="s">
        <v>357</v>
      </c>
      <c r="S94" s="131">
        <f>SUM(S89:S93)</f>
        <v>0</v>
      </c>
    </row>
    <row r="95" spans="1:19" ht="18" customHeight="1" x14ac:dyDescent="0.3">
      <c r="A95" s="4" t="s">
        <v>34</v>
      </c>
      <c r="B95" s="37"/>
      <c r="C95" s="138"/>
      <c r="D95" s="140"/>
      <c r="E95" s="140"/>
      <c r="F95" s="140"/>
      <c r="G95" s="541"/>
      <c r="H95" s="517"/>
      <c r="I95" s="68"/>
      <c r="J95" s="68"/>
    </row>
    <row r="96" spans="1:19" ht="18" customHeight="1" x14ac:dyDescent="0.3">
      <c r="A96" s="4" t="s">
        <v>365</v>
      </c>
      <c r="B96" s="37"/>
      <c r="C96" s="138"/>
      <c r="D96" s="140"/>
      <c r="E96" s="140"/>
      <c r="F96" s="140"/>
      <c r="G96" s="541"/>
      <c r="H96" s="517"/>
      <c r="I96" s="68"/>
      <c r="J96" s="68"/>
    </row>
    <row r="97" spans="1:20" ht="18" customHeight="1" thickBot="1" x14ac:dyDescent="0.35">
      <c r="A97" s="3" t="s">
        <v>183</v>
      </c>
      <c r="B97" s="38"/>
      <c r="C97" s="124">
        <f t="shared" ref="C97:H97" si="3">SUM(C94:C96)</f>
        <v>0</v>
      </c>
      <c r="D97" s="124">
        <f t="shared" si="3"/>
        <v>0</v>
      </c>
      <c r="E97" s="124">
        <f t="shared" si="3"/>
        <v>0</v>
      </c>
      <c r="F97" s="124">
        <f t="shared" si="3"/>
        <v>0</v>
      </c>
      <c r="G97" s="543">
        <f t="shared" si="3"/>
        <v>0</v>
      </c>
      <c r="H97" s="515">
        <f t="shared" si="3"/>
        <v>0</v>
      </c>
      <c r="I97" s="68"/>
      <c r="J97" s="68"/>
    </row>
    <row r="98" spans="1:20" ht="18" customHeight="1" thickBot="1" x14ac:dyDescent="0.35">
      <c r="A98" s="504" t="s">
        <v>334</v>
      </c>
      <c r="B98" s="177"/>
      <c r="C98" s="149">
        <f t="shared" ref="C98:H98" si="4">+C14+C22+C32+C39+C52+C69+C78+C84+C92+C97</f>
        <v>0</v>
      </c>
      <c r="D98" s="149">
        <f t="shared" si="4"/>
        <v>0</v>
      </c>
      <c r="E98" s="149">
        <f t="shared" si="4"/>
        <v>0</v>
      </c>
      <c r="F98" s="149">
        <f t="shared" si="4"/>
        <v>0</v>
      </c>
      <c r="G98" s="553">
        <f t="shared" si="4"/>
        <v>0</v>
      </c>
      <c r="H98" s="554">
        <f t="shared" si="4"/>
        <v>0</v>
      </c>
      <c r="I98" s="68"/>
      <c r="J98" s="68"/>
    </row>
    <row r="99" spans="1:20" ht="14" x14ac:dyDescent="0.25">
      <c r="A99" s="99"/>
      <c r="B99" s="87"/>
      <c r="C99" s="87"/>
      <c r="D99" s="87"/>
      <c r="E99" s="87"/>
      <c r="F99" s="87"/>
      <c r="G99" s="88"/>
      <c r="H99" s="88"/>
      <c r="I99" s="68"/>
      <c r="J99" s="68"/>
    </row>
    <row r="100" spans="1:20" ht="15.5" x14ac:dyDescent="0.25">
      <c r="A100" s="575" t="s">
        <v>401</v>
      </c>
      <c r="B100" s="575"/>
      <c r="C100" s="575"/>
      <c r="D100" s="575"/>
      <c r="E100" s="575"/>
      <c r="F100" s="575"/>
      <c r="G100" s="575"/>
      <c r="H100" s="67"/>
      <c r="I100" s="68"/>
      <c r="J100" s="68"/>
    </row>
    <row r="101" spans="1:20" ht="15.5" x14ac:dyDescent="0.25">
      <c r="A101" s="575"/>
      <c r="B101" s="575"/>
      <c r="C101" s="575"/>
      <c r="D101" s="575"/>
      <c r="E101" s="575"/>
      <c r="F101" s="575"/>
      <c r="G101" s="575"/>
      <c r="H101" s="67"/>
      <c r="I101" s="68"/>
      <c r="J101" s="68"/>
    </row>
    <row r="102" spans="1:20" ht="15.5" x14ac:dyDescent="0.25">
      <c r="A102" s="575"/>
      <c r="B102" s="575"/>
      <c r="C102" s="575"/>
      <c r="D102" s="575"/>
      <c r="E102" s="575"/>
      <c r="F102" s="575"/>
      <c r="G102" s="575"/>
      <c r="H102" s="67"/>
      <c r="I102" s="68"/>
      <c r="J102" s="68"/>
    </row>
    <row r="103" spans="1:20" ht="15.5" x14ac:dyDescent="0.25">
      <c r="A103" s="575"/>
      <c r="B103" s="575"/>
      <c r="C103" s="575"/>
      <c r="D103" s="575"/>
      <c r="E103" s="575"/>
      <c r="F103" s="575"/>
      <c r="G103" s="575"/>
      <c r="H103" s="67"/>
      <c r="I103" s="110" t="s">
        <v>373</v>
      </c>
      <c r="J103" s="110"/>
      <c r="T103" s="121" t="s">
        <v>374</v>
      </c>
    </row>
    <row r="104" spans="1:20" ht="14" x14ac:dyDescent="0.25">
      <c r="C104" s="73"/>
      <c r="D104" s="73"/>
      <c r="E104" s="73"/>
      <c r="F104" s="73"/>
      <c r="G104" s="73"/>
      <c r="H104" s="73"/>
      <c r="I104" s="68"/>
      <c r="S104" s="121"/>
    </row>
    <row r="105" spans="1:20" ht="15.5" x14ac:dyDescent="0.25">
      <c r="C105" s="67"/>
      <c r="D105" s="67"/>
      <c r="E105" s="67"/>
      <c r="F105" s="67"/>
      <c r="G105" s="67"/>
      <c r="H105" s="67"/>
      <c r="I105" s="68"/>
      <c r="S105" s="121"/>
    </row>
    <row r="106" spans="1:20" ht="15.5" x14ac:dyDescent="0.25">
      <c r="C106" s="67"/>
      <c r="D106" s="67"/>
      <c r="E106" s="67"/>
      <c r="F106" s="67"/>
      <c r="G106" s="67"/>
      <c r="H106" s="67"/>
      <c r="I106" s="68"/>
      <c r="S106" s="121"/>
    </row>
    <row r="107" spans="1:20" ht="15.5" x14ac:dyDescent="0.25">
      <c r="A107" s="109"/>
      <c r="B107" s="67"/>
      <c r="C107" s="67"/>
      <c r="D107" s="67"/>
      <c r="E107" s="67"/>
      <c r="F107" s="67"/>
      <c r="G107" s="67"/>
      <c r="H107" s="67"/>
      <c r="I107" s="68"/>
    </row>
    <row r="108" spans="1:20" ht="15.5" x14ac:dyDescent="0.25">
      <c r="A108" s="109"/>
      <c r="B108" s="67"/>
      <c r="C108" s="67"/>
      <c r="D108" s="67"/>
      <c r="E108" s="67"/>
      <c r="F108" s="67"/>
      <c r="G108" s="67"/>
      <c r="H108" s="67"/>
      <c r="I108" s="68"/>
    </row>
    <row r="109" spans="1:20" ht="15.5" x14ac:dyDescent="0.25">
      <c r="A109" s="111"/>
      <c r="B109" s="67"/>
      <c r="C109" s="67"/>
      <c r="D109" s="67"/>
      <c r="E109" s="67"/>
      <c r="F109" s="67"/>
      <c r="G109" s="67"/>
      <c r="H109" s="67"/>
      <c r="I109" s="68"/>
    </row>
    <row r="110" spans="1:20" ht="15.5" x14ac:dyDescent="0.25">
      <c r="A110" s="111"/>
      <c r="B110" s="67"/>
      <c r="C110" s="67"/>
      <c r="D110" s="67"/>
      <c r="E110" s="67"/>
      <c r="F110" s="67"/>
      <c r="G110" s="67"/>
      <c r="H110" s="67"/>
      <c r="I110" s="68"/>
    </row>
    <row r="111" spans="1:20" ht="15.5" x14ac:dyDescent="0.25">
      <c r="A111" s="111"/>
      <c r="B111" s="67"/>
      <c r="C111" s="67"/>
      <c r="D111" s="67"/>
      <c r="E111" s="67"/>
      <c r="F111" s="67"/>
      <c r="G111" s="67"/>
      <c r="H111" s="67"/>
      <c r="I111" s="68"/>
    </row>
    <row r="112" spans="1:20" ht="15.5" x14ac:dyDescent="0.25">
      <c r="A112" s="111"/>
      <c r="B112" s="67"/>
      <c r="C112" s="67"/>
      <c r="D112" s="67"/>
      <c r="E112" s="67"/>
      <c r="F112" s="67"/>
      <c r="G112" s="67"/>
      <c r="H112" s="67"/>
      <c r="I112" s="68"/>
    </row>
    <row r="113" spans="1:9" ht="15.5" x14ac:dyDescent="0.25">
      <c r="A113" s="111"/>
      <c r="B113" s="67"/>
      <c r="C113" s="67"/>
      <c r="D113" s="67"/>
      <c r="E113" s="67"/>
      <c r="F113" s="67"/>
      <c r="G113" s="67"/>
      <c r="H113" s="67"/>
      <c r="I113" s="68"/>
    </row>
    <row r="114" spans="1:9" ht="15.5" x14ac:dyDescent="0.25">
      <c r="A114" s="111"/>
      <c r="B114" s="67"/>
      <c r="C114" s="67"/>
      <c r="D114" s="67"/>
      <c r="E114" s="67"/>
      <c r="F114" s="67"/>
      <c r="G114" s="67"/>
      <c r="H114" s="67"/>
      <c r="I114" s="68"/>
    </row>
    <row r="115" spans="1:9" ht="15.5" x14ac:dyDescent="0.25">
      <c r="A115" s="111"/>
      <c r="B115" s="67"/>
      <c r="C115" s="67"/>
      <c r="D115" s="67"/>
      <c r="E115" s="67"/>
      <c r="F115" s="67"/>
      <c r="G115" s="67"/>
      <c r="H115" s="67"/>
      <c r="I115" s="68"/>
    </row>
    <row r="116" spans="1:9" ht="15.5" x14ac:dyDescent="0.25">
      <c r="A116" s="111"/>
      <c r="B116" s="67"/>
      <c r="C116" s="67"/>
      <c r="D116" s="67"/>
      <c r="E116" s="67"/>
      <c r="F116" s="67"/>
      <c r="G116" s="67"/>
      <c r="H116" s="67"/>
      <c r="I116" s="68"/>
    </row>
    <row r="117" spans="1:9" ht="15.5" x14ac:dyDescent="0.25">
      <c r="A117" s="111"/>
      <c r="B117" s="67"/>
      <c r="C117" s="67"/>
      <c r="D117" s="67"/>
      <c r="E117" s="67"/>
      <c r="F117" s="67"/>
      <c r="G117" s="67"/>
      <c r="H117" s="67"/>
      <c r="I117" s="68"/>
    </row>
    <row r="118" spans="1:9" ht="15.5" x14ac:dyDescent="0.25">
      <c r="A118" s="111"/>
      <c r="B118" s="67"/>
      <c r="C118" s="67"/>
      <c r="D118" s="67"/>
      <c r="E118" s="67"/>
      <c r="F118" s="67"/>
      <c r="G118" s="67"/>
      <c r="H118" s="67"/>
      <c r="I118" s="68"/>
    </row>
    <row r="119" spans="1:9" ht="15.5" x14ac:dyDescent="0.25">
      <c r="A119" s="111"/>
      <c r="B119" s="67"/>
      <c r="C119" s="67"/>
      <c r="D119" s="67"/>
      <c r="E119" s="67"/>
      <c r="F119" s="67"/>
      <c r="G119" s="67"/>
      <c r="H119" s="67"/>
      <c r="I119" s="68"/>
    </row>
    <row r="120" spans="1:9" ht="15.5" x14ac:dyDescent="0.25">
      <c r="A120" s="111"/>
      <c r="B120" s="67"/>
      <c r="C120" s="67"/>
      <c r="D120" s="67"/>
      <c r="E120" s="67"/>
      <c r="F120" s="67"/>
      <c r="G120" s="67"/>
      <c r="H120" s="67"/>
      <c r="I120" s="68"/>
    </row>
    <row r="121" spans="1:9" ht="15.5" x14ac:dyDescent="0.25">
      <c r="A121" s="111"/>
      <c r="B121" s="67"/>
      <c r="C121" s="67"/>
      <c r="D121" s="67"/>
      <c r="E121" s="67"/>
      <c r="F121" s="67"/>
      <c r="G121" s="67"/>
      <c r="H121" s="67"/>
      <c r="I121" s="68"/>
    </row>
    <row r="122" spans="1:9" ht="15.5" x14ac:dyDescent="0.25">
      <c r="A122" s="111"/>
      <c r="B122" s="67"/>
      <c r="C122" s="67"/>
      <c r="D122" s="67"/>
      <c r="E122" s="67"/>
      <c r="F122" s="67"/>
      <c r="G122" s="67"/>
      <c r="H122" s="67"/>
      <c r="I122" s="68"/>
    </row>
    <row r="123" spans="1:9" ht="15.5" x14ac:dyDescent="0.25">
      <c r="A123" s="111"/>
      <c r="B123" s="67"/>
      <c r="C123" s="67"/>
      <c r="D123" s="67"/>
      <c r="E123" s="67"/>
      <c r="F123" s="67"/>
      <c r="G123" s="67"/>
      <c r="H123" s="67"/>
      <c r="I123" s="68"/>
    </row>
    <row r="124" spans="1:9" ht="15.5" x14ac:dyDescent="0.25">
      <c r="A124" s="111"/>
      <c r="B124" s="67"/>
      <c r="C124" s="67"/>
      <c r="D124" s="67"/>
      <c r="E124" s="67"/>
      <c r="F124" s="67"/>
      <c r="G124" s="67"/>
      <c r="H124" s="67"/>
      <c r="I124" s="68"/>
    </row>
    <row r="125" spans="1:9" ht="15.5" x14ac:dyDescent="0.25">
      <c r="A125" s="111"/>
      <c r="B125" s="67"/>
      <c r="C125" s="67"/>
      <c r="D125" s="67"/>
      <c r="E125" s="67"/>
      <c r="F125" s="67"/>
      <c r="G125" s="67"/>
      <c r="H125" s="67"/>
      <c r="I125" s="68"/>
    </row>
    <row r="126" spans="1:9" ht="15.5" x14ac:dyDescent="0.25">
      <c r="A126" s="111"/>
      <c r="B126" s="67"/>
      <c r="C126" s="67"/>
      <c r="D126" s="67"/>
      <c r="E126" s="67"/>
      <c r="F126" s="67"/>
      <c r="G126" s="67"/>
      <c r="H126" s="67"/>
      <c r="I126" s="68"/>
    </row>
    <row r="127" spans="1:9" ht="15.5" x14ac:dyDescent="0.25">
      <c r="A127" s="111"/>
      <c r="B127" s="67"/>
      <c r="C127" s="67"/>
      <c r="D127" s="67"/>
      <c r="E127" s="67"/>
      <c r="F127" s="67"/>
      <c r="G127" s="67"/>
      <c r="H127" s="67"/>
      <c r="I127" s="68"/>
    </row>
    <row r="128" spans="1:9" ht="15.5" x14ac:dyDescent="0.25">
      <c r="A128" s="111"/>
      <c r="B128" s="67"/>
      <c r="C128" s="67"/>
      <c r="D128" s="67"/>
      <c r="E128" s="67"/>
      <c r="F128" s="67"/>
      <c r="G128" s="67"/>
      <c r="H128" s="67"/>
      <c r="I128" s="68"/>
    </row>
    <row r="129" spans="1:9" ht="15.5" x14ac:dyDescent="0.25">
      <c r="A129" s="111"/>
      <c r="B129" s="67"/>
      <c r="C129" s="67"/>
      <c r="D129" s="67"/>
      <c r="E129" s="67"/>
      <c r="F129" s="67"/>
      <c r="G129" s="67"/>
      <c r="H129" s="67"/>
      <c r="I129" s="68"/>
    </row>
    <row r="130" spans="1:9" ht="15.5" x14ac:dyDescent="0.25">
      <c r="A130" s="111"/>
      <c r="B130" s="67"/>
      <c r="C130" s="67"/>
      <c r="D130" s="67"/>
      <c r="E130" s="67"/>
      <c r="F130" s="67"/>
      <c r="G130" s="67"/>
      <c r="H130" s="67"/>
      <c r="I130" s="68"/>
    </row>
    <row r="131" spans="1:9" ht="15.5" x14ac:dyDescent="0.25">
      <c r="A131" s="111"/>
      <c r="B131" s="67"/>
      <c r="C131" s="67"/>
      <c r="D131" s="67"/>
      <c r="E131" s="67"/>
      <c r="F131" s="67"/>
      <c r="G131" s="67"/>
      <c r="H131" s="67"/>
      <c r="I131" s="68"/>
    </row>
    <row r="132" spans="1:9" ht="15.5" x14ac:dyDescent="0.25">
      <c r="A132" s="111"/>
      <c r="B132" s="67"/>
      <c r="C132" s="67"/>
      <c r="D132" s="67"/>
      <c r="E132" s="67"/>
      <c r="F132" s="67"/>
      <c r="G132" s="67"/>
      <c r="H132" s="67"/>
      <c r="I132" s="68"/>
    </row>
    <row r="133" spans="1:9" ht="15.5" x14ac:dyDescent="0.25">
      <c r="A133" s="111"/>
      <c r="B133" s="67"/>
      <c r="C133" s="67"/>
      <c r="D133" s="67"/>
      <c r="E133" s="67"/>
      <c r="F133" s="67"/>
      <c r="G133" s="67"/>
      <c r="H133" s="67"/>
      <c r="I133" s="68"/>
    </row>
    <row r="134" spans="1:9" ht="15.5" x14ac:dyDescent="0.25">
      <c r="A134" s="111"/>
      <c r="B134" s="67"/>
      <c r="C134" s="67"/>
      <c r="D134" s="67"/>
      <c r="E134" s="67"/>
      <c r="F134" s="67"/>
      <c r="G134" s="67"/>
      <c r="H134" s="67"/>
      <c r="I134" s="68"/>
    </row>
    <row r="135" spans="1:9" ht="15.5" x14ac:dyDescent="0.25">
      <c r="A135" s="111"/>
      <c r="B135" s="67"/>
      <c r="C135" s="67"/>
      <c r="D135" s="67"/>
      <c r="E135" s="67"/>
      <c r="F135" s="67"/>
      <c r="G135" s="67"/>
      <c r="H135" s="67"/>
      <c r="I135" s="68"/>
    </row>
    <row r="136" spans="1:9" ht="15.5" x14ac:dyDescent="0.25">
      <c r="A136" s="111"/>
      <c r="B136" s="67"/>
      <c r="C136" s="67"/>
      <c r="D136" s="67"/>
      <c r="E136" s="67"/>
      <c r="F136" s="67"/>
      <c r="G136" s="67"/>
      <c r="H136" s="67"/>
      <c r="I136" s="68"/>
    </row>
    <row r="137" spans="1:9" ht="15.5" x14ac:dyDescent="0.25">
      <c r="A137" s="111"/>
      <c r="B137" s="67"/>
      <c r="C137" s="67"/>
      <c r="D137" s="67"/>
      <c r="E137" s="67"/>
      <c r="F137" s="67"/>
      <c r="G137" s="67"/>
      <c r="H137" s="67"/>
      <c r="I137" s="68"/>
    </row>
    <row r="138" spans="1:9" ht="15.5" x14ac:dyDescent="0.25">
      <c r="A138" s="111"/>
      <c r="B138" s="67"/>
      <c r="C138" s="67"/>
      <c r="D138" s="67"/>
      <c r="E138" s="67"/>
      <c r="F138" s="67"/>
      <c r="G138" s="67"/>
      <c r="H138" s="67"/>
      <c r="I138" s="68"/>
    </row>
    <row r="139" spans="1:9" ht="15.5" x14ac:dyDescent="0.25">
      <c r="A139" s="111"/>
      <c r="B139" s="67"/>
      <c r="C139" s="67"/>
      <c r="D139" s="67"/>
      <c r="E139" s="67"/>
      <c r="F139" s="67"/>
      <c r="G139" s="67"/>
      <c r="H139" s="67"/>
      <c r="I139" s="68"/>
    </row>
    <row r="140" spans="1:9" ht="15.5" x14ac:dyDescent="0.25">
      <c r="A140" s="111"/>
      <c r="B140" s="67"/>
      <c r="C140" s="67"/>
      <c r="D140" s="67"/>
      <c r="E140" s="67"/>
      <c r="F140" s="67"/>
      <c r="G140" s="67"/>
      <c r="H140" s="67"/>
      <c r="I140" s="68"/>
    </row>
    <row r="141" spans="1:9" ht="15.5" x14ac:dyDescent="0.25">
      <c r="A141" s="111"/>
      <c r="B141" s="67"/>
      <c r="C141" s="67"/>
      <c r="D141" s="67"/>
      <c r="E141" s="67"/>
      <c r="F141" s="67"/>
      <c r="G141" s="67"/>
      <c r="H141" s="67"/>
      <c r="I141" s="68"/>
    </row>
    <row r="142" spans="1:9" ht="15.5" x14ac:dyDescent="0.25">
      <c r="A142" s="111"/>
      <c r="B142" s="67"/>
      <c r="C142" s="67"/>
      <c r="D142" s="67"/>
      <c r="E142" s="67"/>
      <c r="F142" s="67"/>
      <c r="G142" s="67"/>
      <c r="H142" s="67"/>
      <c r="I142" s="68"/>
    </row>
    <row r="143" spans="1:9" ht="15.5" x14ac:dyDescent="0.25">
      <c r="A143" s="111"/>
      <c r="B143" s="67"/>
      <c r="C143" s="67"/>
      <c r="D143" s="67"/>
      <c r="E143" s="67"/>
      <c r="F143" s="67"/>
      <c r="G143" s="67"/>
      <c r="H143" s="67"/>
      <c r="I143" s="68"/>
    </row>
    <row r="144" spans="1:9" ht="15.5" x14ac:dyDescent="0.25">
      <c r="A144" s="111"/>
      <c r="B144" s="67"/>
      <c r="C144" s="67"/>
      <c r="D144" s="67"/>
      <c r="E144" s="67"/>
      <c r="F144" s="67"/>
      <c r="G144" s="67"/>
      <c r="H144" s="67"/>
      <c r="I144" s="68"/>
    </row>
    <row r="145" spans="1:9" ht="15.5" x14ac:dyDescent="0.25">
      <c r="A145" s="111"/>
      <c r="B145" s="67"/>
      <c r="C145" s="67"/>
      <c r="D145" s="67"/>
      <c r="E145" s="67"/>
      <c r="F145" s="67"/>
      <c r="G145" s="67"/>
      <c r="H145" s="67"/>
      <c r="I145" s="68"/>
    </row>
    <row r="146" spans="1:9" ht="15.5" x14ac:dyDescent="0.25">
      <c r="A146" s="111"/>
      <c r="B146" s="67"/>
      <c r="C146" s="67"/>
      <c r="D146" s="67"/>
      <c r="E146" s="67"/>
      <c r="F146" s="67"/>
      <c r="G146" s="67"/>
      <c r="H146" s="67"/>
      <c r="I146" s="68"/>
    </row>
    <row r="147" spans="1:9" ht="15.5" x14ac:dyDescent="0.25">
      <c r="A147" s="111"/>
      <c r="B147" s="67"/>
      <c r="C147" s="67"/>
      <c r="D147" s="67"/>
      <c r="E147" s="67"/>
      <c r="F147" s="67"/>
      <c r="G147" s="67"/>
      <c r="H147" s="67"/>
      <c r="I147" s="68"/>
    </row>
    <row r="148" spans="1:9" ht="15.5" x14ac:dyDescent="0.25">
      <c r="A148" s="111"/>
      <c r="B148" s="67"/>
      <c r="C148" s="67"/>
      <c r="D148" s="67"/>
      <c r="E148" s="67"/>
      <c r="F148" s="67"/>
      <c r="G148" s="67"/>
      <c r="H148" s="67"/>
      <c r="I148" s="68"/>
    </row>
    <row r="149" spans="1:9" ht="15.5" x14ac:dyDescent="0.25">
      <c r="A149" s="67"/>
      <c r="B149" s="67"/>
      <c r="C149" s="67"/>
      <c r="D149" s="67"/>
      <c r="E149" s="67"/>
      <c r="F149" s="67"/>
      <c r="G149" s="67"/>
      <c r="H149" s="67"/>
      <c r="I149" s="68"/>
    </row>
    <row r="150" spans="1:9" ht="15.5" x14ac:dyDescent="0.25">
      <c r="A150" s="67"/>
      <c r="B150" s="67"/>
      <c r="C150" s="67"/>
      <c r="D150" s="67"/>
      <c r="E150" s="67"/>
      <c r="F150" s="67"/>
      <c r="G150" s="67"/>
      <c r="H150" s="67"/>
      <c r="I150" s="68"/>
    </row>
    <row r="151" spans="1:9" ht="15.5" x14ac:dyDescent="0.25">
      <c r="A151" s="67"/>
      <c r="B151" s="67"/>
      <c r="C151" s="67"/>
      <c r="D151" s="67"/>
      <c r="E151" s="67"/>
      <c r="F151" s="67"/>
      <c r="G151" s="67"/>
      <c r="H151" s="67"/>
      <c r="I151" s="68"/>
    </row>
    <row r="152" spans="1:9" ht="15.5" x14ac:dyDescent="0.25">
      <c r="A152" s="67"/>
      <c r="B152" s="67"/>
      <c r="C152" s="67"/>
      <c r="D152" s="67"/>
      <c r="E152" s="67"/>
      <c r="F152" s="67"/>
      <c r="G152" s="67"/>
      <c r="H152" s="67"/>
      <c r="I152" s="68"/>
    </row>
    <row r="153" spans="1:9" ht="15.5" x14ac:dyDescent="0.25">
      <c r="A153" s="67"/>
      <c r="B153" s="67"/>
      <c r="C153" s="67"/>
      <c r="D153" s="67"/>
      <c r="E153" s="67"/>
      <c r="F153" s="67"/>
      <c r="G153" s="67"/>
      <c r="H153" s="67"/>
      <c r="I153" s="68"/>
    </row>
    <row r="154" spans="1:9" ht="15.5" x14ac:dyDescent="0.25">
      <c r="A154" s="67"/>
      <c r="B154" s="67"/>
      <c r="C154" s="67"/>
      <c r="D154" s="67"/>
      <c r="E154" s="67"/>
      <c r="F154" s="67"/>
      <c r="G154" s="67"/>
      <c r="H154" s="67"/>
      <c r="I154" s="68"/>
    </row>
    <row r="155" spans="1:9" ht="15.5" x14ac:dyDescent="0.25">
      <c r="A155" s="67"/>
      <c r="B155" s="67"/>
      <c r="C155" s="67"/>
      <c r="D155" s="67"/>
      <c r="E155" s="67"/>
      <c r="F155" s="67"/>
      <c r="G155" s="67"/>
      <c r="H155" s="67"/>
      <c r="I155" s="68"/>
    </row>
    <row r="156" spans="1:9" ht="15.5" x14ac:dyDescent="0.25">
      <c r="A156" s="67"/>
      <c r="B156" s="67"/>
      <c r="C156" s="67"/>
      <c r="D156" s="67"/>
      <c r="E156" s="67"/>
      <c r="F156" s="67"/>
      <c r="G156" s="67"/>
      <c r="H156" s="67"/>
      <c r="I156" s="68"/>
    </row>
    <row r="157" spans="1:9" ht="15.5" x14ac:dyDescent="0.25">
      <c r="A157" s="67"/>
      <c r="B157" s="67"/>
      <c r="C157" s="67"/>
      <c r="D157" s="67"/>
      <c r="E157" s="67"/>
      <c r="F157" s="67"/>
      <c r="G157" s="67"/>
      <c r="H157" s="67"/>
      <c r="I157" s="68"/>
    </row>
    <row r="158" spans="1:9" ht="15.5" x14ac:dyDescent="0.25">
      <c r="A158" s="67"/>
      <c r="B158" s="67"/>
      <c r="C158" s="67"/>
      <c r="D158" s="67"/>
      <c r="E158" s="67"/>
      <c r="F158" s="67"/>
      <c r="G158" s="67"/>
      <c r="H158" s="67"/>
      <c r="I158" s="68"/>
    </row>
    <row r="159" spans="1:9" ht="15.5" x14ac:dyDescent="0.25">
      <c r="A159" s="67"/>
      <c r="B159" s="67"/>
      <c r="C159" s="67"/>
      <c r="D159" s="67"/>
      <c r="E159" s="67"/>
      <c r="F159" s="67"/>
      <c r="G159" s="67"/>
      <c r="H159" s="67"/>
      <c r="I159" s="68"/>
    </row>
    <row r="160" spans="1:9" ht="15.5" x14ac:dyDescent="0.25">
      <c r="A160" s="67"/>
      <c r="B160" s="67"/>
      <c r="C160" s="67"/>
      <c r="D160" s="67"/>
      <c r="E160" s="67"/>
      <c r="F160" s="67"/>
      <c r="G160" s="67"/>
      <c r="H160" s="67"/>
      <c r="I160" s="68"/>
    </row>
    <row r="161" spans="1:9" ht="15.5" x14ac:dyDescent="0.25">
      <c r="A161" s="67"/>
      <c r="B161" s="67"/>
      <c r="C161" s="67"/>
      <c r="D161" s="67"/>
      <c r="E161" s="67"/>
      <c r="F161" s="67"/>
      <c r="G161" s="67"/>
      <c r="H161" s="67"/>
      <c r="I161" s="68"/>
    </row>
    <row r="162" spans="1:9" ht="15.5" x14ac:dyDescent="0.25">
      <c r="A162" s="67"/>
      <c r="B162" s="67"/>
      <c r="C162" s="67"/>
      <c r="D162" s="67"/>
      <c r="E162" s="67"/>
      <c r="F162" s="67"/>
      <c r="G162" s="67"/>
      <c r="H162" s="67"/>
      <c r="I162" s="68"/>
    </row>
    <row r="163" spans="1:9" ht="15.5" x14ac:dyDescent="0.25">
      <c r="A163" s="67"/>
      <c r="B163" s="67"/>
      <c r="C163" s="67"/>
      <c r="D163" s="67"/>
      <c r="E163" s="67"/>
      <c r="F163" s="67"/>
      <c r="G163" s="67"/>
      <c r="H163" s="67"/>
      <c r="I163" s="68"/>
    </row>
    <row r="164" spans="1:9" ht="15.5" x14ac:dyDescent="0.25">
      <c r="A164" s="67"/>
      <c r="B164" s="67"/>
      <c r="C164" s="67"/>
      <c r="D164" s="67"/>
      <c r="E164" s="67"/>
      <c r="F164" s="67"/>
      <c r="G164" s="67"/>
      <c r="H164" s="67"/>
      <c r="I164" s="68"/>
    </row>
    <row r="165" spans="1:9" ht="15.5" x14ac:dyDescent="0.25">
      <c r="A165" s="67"/>
      <c r="B165" s="67"/>
      <c r="C165" s="67"/>
      <c r="D165" s="67"/>
      <c r="E165" s="67"/>
      <c r="F165" s="67"/>
      <c r="G165" s="67"/>
      <c r="H165" s="67"/>
      <c r="I165" s="68"/>
    </row>
    <row r="166" spans="1:9" ht="15.5" x14ac:dyDescent="0.25">
      <c r="A166" s="67"/>
      <c r="B166" s="67"/>
      <c r="C166" s="67"/>
      <c r="D166" s="67"/>
      <c r="E166" s="67"/>
      <c r="F166" s="67"/>
      <c r="G166" s="67"/>
      <c r="H166" s="67"/>
      <c r="I166" s="68"/>
    </row>
    <row r="167" spans="1:9" ht="15.5" x14ac:dyDescent="0.25">
      <c r="A167" s="67"/>
      <c r="B167" s="67"/>
      <c r="C167" s="67"/>
      <c r="D167" s="67"/>
      <c r="E167" s="67"/>
      <c r="F167" s="67"/>
      <c r="G167" s="67"/>
      <c r="H167" s="67"/>
      <c r="I167" s="68"/>
    </row>
    <row r="168" spans="1:9" ht="15.5" x14ac:dyDescent="0.25">
      <c r="A168" s="67"/>
      <c r="B168" s="67"/>
      <c r="C168" s="67"/>
      <c r="D168" s="67"/>
      <c r="E168" s="67"/>
      <c r="F168" s="67"/>
      <c r="G168" s="67"/>
      <c r="H168" s="67"/>
      <c r="I168" s="68"/>
    </row>
    <row r="169" spans="1:9" ht="15.5" x14ac:dyDescent="0.25">
      <c r="A169" s="67"/>
      <c r="B169" s="67"/>
      <c r="C169" s="67"/>
      <c r="D169" s="67"/>
      <c r="E169" s="67"/>
      <c r="F169" s="67"/>
      <c r="G169" s="67"/>
      <c r="H169" s="67"/>
      <c r="I169" s="68"/>
    </row>
    <row r="170" spans="1:9" ht="15.5" x14ac:dyDescent="0.25">
      <c r="A170" s="67"/>
      <c r="B170" s="67"/>
      <c r="C170" s="67"/>
      <c r="D170" s="67"/>
      <c r="E170" s="67"/>
      <c r="F170" s="67"/>
      <c r="G170" s="67"/>
      <c r="H170" s="67"/>
      <c r="I170" s="68"/>
    </row>
    <row r="171" spans="1:9" ht="15.5" x14ac:dyDescent="0.25">
      <c r="A171" s="67"/>
      <c r="B171" s="67"/>
      <c r="C171" s="67"/>
      <c r="D171" s="67"/>
      <c r="E171" s="67"/>
      <c r="F171" s="67"/>
      <c r="G171" s="67"/>
      <c r="H171" s="67"/>
      <c r="I171" s="68"/>
    </row>
    <row r="172" spans="1:9" ht="15.5" x14ac:dyDescent="0.25">
      <c r="A172" s="67"/>
      <c r="B172" s="67"/>
      <c r="C172" s="67"/>
      <c r="D172" s="67"/>
      <c r="E172" s="67"/>
      <c r="F172" s="67"/>
      <c r="G172" s="67"/>
      <c r="H172" s="67"/>
      <c r="I172" s="68"/>
    </row>
    <row r="173" spans="1:9" ht="15.5" x14ac:dyDescent="0.25">
      <c r="A173" s="67"/>
      <c r="B173" s="67"/>
      <c r="C173" s="67"/>
      <c r="D173" s="67"/>
      <c r="E173" s="67"/>
      <c r="F173" s="67"/>
      <c r="G173" s="67"/>
      <c r="H173" s="67"/>
      <c r="I173" s="68"/>
    </row>
    <row r="174" spans="1:9" ht="15.5" x14ac:dyDescent="0.25">
      <c r="A174" s="67"/>
      <c r="B174" s="67"/>
      <c r="C174" s="67"/>
      <c r="D174" s="67"/>
      <c r="E174" s="67"/>
      <c r="F174" s="67"/>
      <c r="G174" s="67"/>
      <c r="H174" s="67"/>
      <c r="I174" s="68"/>
    </row>
    <row r="175" spans="1:9" ht="15.5" x14ac:dyDescent="0.25">
      <c r="A175" s="67"/>
      <c r="B175" s="67"/>
      <c r="C175" s="67"/>
      <c r="D175" s="67"/>
      <c r="E175" s="67"/>
      <c r="F175" s="67"/>
      <c r="G175" s="67"/>
      <c r="H175" s="67"/>
      <c r="I175" s="68"/>
    </row>
    <row r="176" spans="1:9" ht="15.5" x14ac:dyDescent="0.25">
      <c r="A176" s="67"/>
      <c r="B176" s="67"/>
      <c r="C176" s="67"/>
      <c r="D176" s="67"/>
      <c r="E176" s="67"/>
      <c r="F176" s="67"/>
      <c r="G176" s="67"/>
      <c r="H176" s="67"/>
      <c r="I176" s="68"/>
    </row>
    <row r="177" spans="1:9" ht="15.5" x14ac:dyDescent="0.25">
      <c r="A177" s="67"/>
      <c r="B177" s="67"/>
      <c r="C177" s="67"/>
      <c r="D177" s="67"/>
      <c r="E177" s="67"/>
      <c r="F177" s="67"/>
      <c r="G177" s="67"/>
      <c r="H177" s="67"/>
      <c r="I177" s="68"/>
    </row>
    <row r="178" spans="1:9" ht="15.5" x14ac:dyDescent="0.25">
      <c r="A178" s="67"/>
      <c r="B178" s="67"/>
      <c r="C178" s="67"/>
      <c r="D178" s="67"/>
      <c r="E178" s="67"/>
      <c r="F178" s="67"/>
      <c r="G178" s="67"/>
      <c r="H178" s="67"/>
      <c r="I178" s="68"/>
    </row>
    <row r="179" spans="1:9" ht="15.5" x14ac:dyDescent="0.25">
      <c r="A179" s="67"/>
      <c r="B179" s="67"/>
      <c r="C179" s="67"/>
      <c r="D179" s="67"/>
      <c r="E179" s="67"/>
      <c r="F179" s="67"/>
      <c r="G179" s="67"/>
      <c r="H179" s="67"/>
      <c r="I179" s="68"/>
    </row>
    <row r="180" spans="1:9" ht="15.5" x14ac:dyDescent="0.25">
      <c r="A180" s="67"/>
      <c r="B180" s="67"/>
      <c r="C180" s="67"/>
      <c r="D180" s="67"/>
      <c r="E180" s="67"/>
      <c r="F180" s="67"/>
      <c r="G180" s="67"/>
      <c r="H180" s="67"/>
      <c r="I180" s="68"/>
    </row>
    <row r="181" spans="1:9" ht="15.5" x14ac:dyDescent="0.25">
      <c r="A181" s="67"/>
      <c r="B181" s="67"/>
      <c r="C181" s="67"/>
      <c r="D181" s="67"/>
      <c r="E181" s="67"/>
      <c r="F181" s="67"/>
      <c r="G181" s="67"/>
      <c r="H181" s="67"/>
      <c r="I181" s="68"/>
    </row>
    <row r="182" spans="1:9" ht="15.5" x14ac:dyDescent="0.25">
      <c r="A182" s="67"/>
      <c r="B182" s="67"/>
      <c r="C182" s="67"/>
      <c r="D182" s="67"/>
      <c r="E182" s="67"/>
      <c r="F182" s="67"/>
      <c r="G182" s="67"/>
      <c r="H182" s="67"/>
      <c r="I182" s="68"/>
    </row>
    <row r="183" spans="1:9" ht="15.5" x14ac:dyDescent="0.25">
      <c r="A183" s="67"/>
      <c r="B183" s="67"/>
      <c r="C183" s="67"/>
      <c r="D183" s="67"/>
      <c r="E183" s="67"/>
      <c r="F183" s="67"/>
      <c r="G183" s="67"/>
      <c r="H183" s="67"/>
      <c r="I183" s="68"/>
    </row>
    <row r="184" spans="1:9" ht="15.5" x14ac:dyDescent="0.25">
      <c r="A184" s="67"/>
      <c r="B184" s="67"/>
      <c r="C184" s="67"/>
      <c r="D184" s="67"/>
      <c r="E184" s="67"/>
      <c r="F184" s="67"/>
      <c r="G184" s="67"/>
      <c r="H184" s="67"/>
      <c r="I184" s="68"/>
    </row>
    <row r="185" spans="1:9" ht="15.5" x14ac:dyDescent="0.25">
      <c r="A185" s="67"/>
      <c r="B185" s="67"/>
      <c r="C185" s="67"/>
      <c r="D185" s="67"/>
      <c r="E185" s="67"/>
      <c r="F185" s="67"/>
      <c r="G185" s="67"/>
      <c r="H185" s="67"/>
      <c r="I185" s="68"/>
    </row>
    <row r="186" spans="1:9" ht="15.5" x14ac:dyDescent="0.25">
      <c r="A186" s="67"/>
      <c r="B186" s="67"/>
      <c r="C186" s="67"/>
      <c r="D186" s="67"/>
      <c r="E186" s="67"/>
      <c r="F186" s="67"/>
      <c r="G186" s="67"/>
      <c r="H186" s="67"/>
      <c r="I186" s="68"/>
    </row>
    <row r="187" spans="1:9" ht="15.5" x14ac:dyDescent="0.25">
      <c r="A187" s="67"/>
      <c r="B187" s="67"/>
      <c r="C187" s="67"/>
      <c r="D187" s="67"/>
      <c r="E187" s="67"/>
      <c r="F187" s="67"/>
      <c r="G187" s="67"/>
      <c r="H187" s="67"/>
      <c r="I187" s="68"/>
    </row>
    <row r="188" spans="1:9" ht="15.5" x14ac:dyDescent="0.25">
      <c r="A188" s="67"/>
      <c r="B188" s="67"/>
      <c r="C188" s="67"/>
      <c r="D188" s="67"/>
      <c r="E188" s="67"/>
      <c r="F188" s="67"/>
      <c r="G188" s="67"/>
      <c r="H188" s="67"/>
      <c r="I188" s="68"/>
    </row>
    <row r="189" spans="1:9" ht="15.5" x14ac:dyDescent="0.25">
      <c r="A189" s="67"/>
      <c r="B189" s="67"/>
      <c r="C189" s="67"/>
      <c r="D189" s="67"/>
      <c r="E189" s="67"/>
      <c r="F189" s="67"/>
      <c r="G189" s="67"/>
      <c r="H189" s="67"/>
      <c r="I189" s="68"/>
    </row>
    <row r="190" spans="1:9" ht="15.5" x14ac:dyDescent="0.25">
      <c r="A190" s="67"/>
      <c r="B190" s="67"/>
      <c r="C190" s="67"/>
      <c r="D190" s="67"/>
      <c r="E190" s="67"/>
      <c r="F190" s="67"/>
      <c r="G190" s="67"/>
      <c r="H190" s="67"/>
      <c r="I190" s="68"/>
    </row>
    <row r="191" spans="1:9" ht="15.5" x14ac:dyDescent="0.25">
      <c r="A191" s="67"/>
      <c r="B191" s="67"/>
      <c r="C191" s="67"/>
      <c r="D191" s="67"/>
      <c r="E191" s="67"/>
      <c r="F191" s="67"/>
      <c r="G191" s="67"/>
      <c r="H191" s="67"/>
      <c r="I191" s="68"/>
    </row>
    <row r="192" spans="1:9" ht="15.5" x14ac:dyDescent="0.25">
      <c r="A192" s="67"/>
      <c r="B192" s="67"/>
      <c r="C192" s="67"/>
      <c r="D192" s="67"/>
      <c r="E192" s="67"/>
      <c r="F192" s="67"/>
      <c r="G192" s="67"/>
      <c r="H192" s="67"/>
      <c r="I192" s="68"/>
    </row>
    <row r="193" spans="1:9" ht="15.5" x14ac:dyDescent="0.25">
      <c r="A193" s="67"/>
      <c r="B193" s="67"/>
      <c r="C193" s="67"/>
      <c r="D193" s="67"/>
      <c r="E193" s="67"/>
      <c r="F193" s="67"/>
      <c r="G193" s="67"/>
      <c r="H193" s="67"/>
      <c r="I193" s="68"/>
    </row>
    <row r="194" spans="1:9" ht="15.5" x14ac:dyDescent="0.25">
      <c r="A194" s="67"/>
      <c r="B194" s="67"/>
      <c r="C194" s="67"/>
      <c r="D194" s="67"/>
      <c r="E194" s="67"/>
      <c r="F194" s="67"/>
      <c r="G194" s="67"/>
      <c r="H194" s="67"/>
      <c r="I194" s="68"/>
    </row>
    <row r="195" spans="1:9" ht="15.5" x14ac:dyDescent="0.25">
      <c r="A195" s="67"/>
      <c r="B195" s="67"/>
      <c r="C195" s="67"/>
      <c r="D195" s="67"/>
      <c r="E195" s="67"/>
      <c r="F195" s="67"/>
      <c r="G195" s="67"/>
      <c r="H195" s="67"/>
      <c r="I195" s="68"/>
    </row>
    <row r="196" spans="1:9" ht="15.5" x14ac:dyDescent="0.25">
      <c r="A196" s="67"/>
      <c r="B196" s="67"/>
      <c r="C196" s="67"/>
      <c r="D196" s="67"/>
      <c r="E196" s="67"/>
      <c r="F196" s="67"/>
      <c r="G196" s="67"/>
      <c r="H196" s="67"/>
      <c r="I196" s="68"/>
    </row>
    <row r="197" spans="1:9" ht="15.5" x14ac:dyDescent="0.25">
      <c r="A197" s="67"/>
      <c r="B197" s="67"/>
      <c r="C197" s="67"/>
      <c r="D197" s="67"/>
      <c r="E197" s="67"/>
      <c r="F197" s="67"/>
      <c r="G197" s="67"/>
      <c r="H197" s="67"/>
      <c r="I197" s="68"/>
    </row>
    <row r="198" spans="1:9" ht="15.5" x14ac:dyDescent="0.25">
      <c r="A198" s="67"/>
      <c r="B198" s="67"/>
      <c r="C198" s="67"/>
      <c r="D198" s="67"/>
      <c r="E198" s="67"/>
      <c r="F198" s="67"/>
      <c r="G198" s="67"/>
      <c r="H198" s="67"/>
      <c r="I198" s="68"/>
    </row>
    <row r="199" spans="1:9" ht="15.5" x14ac:dyDescent="0.25">
      <c r="A199" s="67"/>
      <c r="B199" s="67"/>
      <c r="C199" s="67"/>
      <c r="D199" s="67"/>
      <c r="E199" s="67"/>
      <c r="F199" s="67"/>
      <c r="G199" s="67"/>
      <c r="H199" s="67"/>
      <c r="I199" s="68"/>
    </row>
    <row r="200" spans="1:9" ht="15.5" x14ac:dyDescent="0.25">
      <c r="A200" s="67"/>
      <c r="B200" s="67"/>
      <c r="C200" s="67"/>
      <c r="D200" s="67"/>
      <c r="E200" s="67"/>
      <c r="F200" s="67"/>
      <c r="G200" s="67"/>
      <c r="H200" s="67"/>
      <c r="I200" s="68"/>
    </row>
    <row r="201" spans="1:9" ht="15.5" x14ac:dyDescent="0.25">
      <c r="A201" s="67"/>
      <c r="B201" s="67"/>
      <c r="C201" s="67"/>
      <c r="D201" s="67"/>
      <c r="E201" s="67"/>
      <c r="F201" s="67"/>
      <c r="G201" s="67"/>
      <c r="H201" s="67"/>
      <c r="I201" s="68"/>
    </row>
    <row r="202" spans="1:9" ht="15.5" x14ac:dyDescent="0.25">
      <c r="A202" s="67"/>
      <c r="B202" s="67"/>
      <c r="C202" s="67"/>
      <c r="D202" s="67"/>
      <c r="E202" s="67"/>
      <c r="F202" s="67"/>
      <c r="G202" s="67"/>
      <c r="H202" s="67"/>
      <c r="I202" s="68"/>
    </row>
    <row r="203" spans="1:9" ht="15.5" x14ac:dyDescent="0.25">
      <c r="A203" s="67"/>
      <c r="B203" s="67"/>
      <c r="C203" s="67"/>
      <c r="D203" s="67"/>
      <c r="E203" s="67"/>
      <c r="F203" s="67"/>
      <c r="G203" s="67"/>
      <c r="H203" s="67"/>
      <c r="I203" s="68"/>
    </row>
    <row r="204" spans="1:9" ht="15.5" x14ac:dyDescent="0.25">
      <c r="A204" s="67"/>
      <c r="B204" s="67"/>
      <c r="C204" s="67"/>
      <c r="D204" s="67"/>
      <c r="E204" s="67"/>
      <c r="F204" s="67"/>
      <c r="G204" s="67"/>
      <c r="H204" s="67"/>
      <c r="I204" s="68"/>
    </row>
    <row r="205" spans="1:9" ht="15.5" x14ac:dyDescent="0.25">
      <c r="A205" s="67"/>
      <c r="B205" s="67"/>
      <c r="C205" s="67"/>
      <c r="D205" s="67"/>
      <c r="E205" s="67"/>
      <c r="F205" s="67"/>
      <c r="G205" s="67"/>
      <c r="H205" s="67"/>
      <c r="I205" s="68"/>
    </row>
    <row r="206" spans="1:9" ht="15.5" x14ac:dyDescent="0.25">
      <c r="A206" s="67"/>
      <c r="B206" s="67"/>
      <c r="C206" s="67"/>
      <c r="D206" s="67"/>
      <c r="E206" s="67"/>
      <c r="F206" s="67"/>
      <c r="G206" s="67"/>
      <c r="H206" s="67"/>
      <c r="I206" s="68"/>
    </row>
    <row r="207" spans="1:9" ht="15.5" x14ac:dyDescent="0.25">
      <c r="A207" s="67"/>
      <c r="B207" s="67"/>
      <c r="C207" s="67"/>
      <c r="D207" s="67"/>
      <c r="E207" s="67"/>
      <c r="F207" s="67"/>
      <c r="G207" s="67"/>
      <c r="H207" s="67"/>
      <c r="I207" s="68"/>
    </row>
    <row r="208" spans="1:9" ht="15.5" x14ac:dyDescent="0.25">
      <c r="A208" s="67"/>
      <c r="B208" s="67"/>
      <c r="C208" s="67"/>
      <c r="D208" s="67"/>
      <c r="E208" s="67"/>
      <c r="F208" s="67"/>
      <c r="G208" s="67"/>
      <c r="H208" s="67"/>
      <c r="I208" s="68"/>
    </row>
    <row r="209" spans="1:9" ht="15.5" x14ac:dyDescent="0.25">
      <c r="A209" s="67"/>
      <c r="B209" s="67"/>
      <c r="C209" s="67"/>
      <c r="D209" s="67"/>
      <c r="E209" s="67"/>
      <c r="F209" s="67"/>
      <c r="G209" s="67"/>
      <c r="H209" s="67"/>
      <c r="I209" s="68"/>
    </row>
    <row r="210" spans="1:9" ht="15.5" x14ac:dyDescent="0.25">
      <c r="A210" s="67"/>
      <c r="B210" s="67"/>
      <c r="C210" s="67"/>
      <c r="D210" s="67"/>
      <c r="E210" s="67"/>
      <c r="F210" s="67"/>
      <c r="G210" s="67"/>
      <c r="H210" s="67"/>
      <c r="I210" s="68"/>
    </row>
    <row r="211" spans="1:9" ht="15.5" x14ac:dyDescent="0.25">
      <c r="A211" s="67"/>
      <c r="B211" s="67"/>
      <c r="C211" s="67"/>
      <c r="D211" s="67"/>
      <c r="E211" s="67"/>
      <c r="F211" s="67"/>
      <c r="G211" s="67"/>
      <c r="H211" s="67"/>
      <c r="I211" s="68"/>
    </row>
    <row r="212" spans="1:9" ht="15.5" x14ac:dyDescent="0.25">
      <c r="A212" s="67"/>
      <c r="B212" s="67"/>
      <c r="C212" s="67"/>
      <c r="D212" s="67"/>
      <c r="E212" s="67"/>
      <c r="F212" s="67"/>
      <c r="G212" s="67"/>
      <c r="H212" s="67"/>
      <c r="I212" s="68"/>
    </row>
    <row r="213" spans="1:9" ht="15.5" x14ac:dyDescent="0.25">
      <c r="A213" s="67"/>
      <c r="B213" s="67"/>
      <c r="C213" s="67"/>
      <c r="D213" s="67"/>
      <c r="E213" s="67"/>
      <c r="F213" s="67"/>
      <c r="G213" s="67"/>
      <c r="H213" s="67"/>
      <c r="I213" s="68"/>
    </row>
    <row r="214" spans="1:9" ht="15.5" x14ac:dyDescent="0.25">
      <c r="A214" s="67"/>
      <c r="B214" s="67"/>
      <c r="C214" s="67"/>
      <c r="D214" s="67"/>
      <c r="E214" s="67"/>
      <c r="F214" s="67"/>
      <c r="G214" s="67"/>
      <c r="H214" s="67"/>
      <c r="I214" s="68"/>
    </row>
    <row r="215" spans="1:9" ht="15.5" x14ac:dyDescent="0.25">
      <c r="A215" s="67"/>
      <c r="B215" s="67"/>
      <c r="C215" s="67"/>
      <c r="D215" s="67"/>
      <c r="E215" s="67"/>
      <c r="F215" s="67"/>
      <c r="G215" s="67"/>
      <c r="H215" s="67"/>
      <c r="I215" s="68"/>
    </row>
    <row r="216" spans="1:9" ht="15.5" x14ac:dyDescent="0.25">
      <c r="A216" s="67"/>
      <c r="B216" s="67"/>
      <c r="C216" s="67"/>
      <c r="D216" s="67"/>
      <c r="E216" s="67"/>
      <c r="F216" s="67"/>
      <c r="G216" s="67"/>
      <c r="H216" s="67"/>
      <c r="I216" s="68"/>
    </row>
    <row r="217" spans="1:9" ht="15.5" x14ac:dyDescent="0.25">
      <c r="A217" s="67"/>
      <c r="B217" s="67"/>
      <c r="C217" s="67"/>
      <c r="D217" s="67"/>
      <c r="E217" s="67"/>
      <c r="F217" s="67"/>
      <c r="G217" s="67"/>
      <c r="H217" s="67"/>
      <c r="I217" s="68"/>
    </row>
    <row r="218" spans="1:9" ht="15.5" x14ac:dyDescent="0.25">
      <c r="A218" s="67"/>
      <c r="B218" s="67"/>
      <c r="C218" s="67"/>
      <c r="D218" s="67"/>
      <c r="E218" s="67"/>
      <c r="F218" s="67"/>
      <c r="G218" s="67"/>
      <c r="H218" s="67"/>
      <c r="I218" s="68"/>
    </row>
    <row r="219" spans="1:9" ht="15.5" x14ac:dyDescent="0.25">
      <c r="A219" s="67"/>
      <c r="B219" s="67"/>
      <c r="C219" s="67"/>
      <c r="D219" s="67"/>
      <c r="E219" s="67"/>
      <c r="F219" s="67"/>
      <c r="G219" s="67"/>
      <c r="H219" s="67"/>
      <c r="I219" s="68"/>
    </row>
    <row r="220" spans="1:9" ht="15.5" x14ac:dyDescent="0.25">
      <c r="A220" s="67"/>
      <c r="B220" s="67"/>
      <c r="C220" s="67"/>
      <c r="D220" s="67"/>
      <c r="E220" s="67"/>
      <c r="F220" s="67"/>
      <c r="G220" s="67"/>
      <c r="H220" s="67"/>
      <c r="I220" s="68"/>
    </row>
    <row r="221" spans="1:9" ht="15.5" x14ac:dyDescent="0.25">
      <c r="A221" s="67"/>
      <c r="B221" s="67"/>
      <c r="C221" s="67"/>
      <c r="D221" s="67"/>
      <c r="E221" s="67"/>
      <c r="F221" s="67"/>
      <c r="G221" s="67"/>
      <c r="H221" s="67"/>
      <c r="I221" s="68"/>
    </row>
    <row r="222" spans="1:9" ht="15.5" x14ac:dyDescent="0.25">
      <c r="A222" s="67"/>
      <c r="B222" s="67"/>
      <c r="C222" s="67"/>
      <c r="D222" s="67"/>
      <c r="E222" s="67"/>
      <c r="F222" s="67"/>
      <c r="G222" s="67"/>
      <c r="H222" s="67"/>
      <c r="I222" s="68"/>
    </row>
    <row r="223" spans="1:9" ht="15.5" x14ac:dyDescent="0.25">
      <c r="A223" s="67"/>
      <c r="B223" s="67"/>
      <c r="C223" s="67"/>
      <c r="D223" s="67"/>
      <c r="E223" s="67"/>
      <c r="F223" s="67"/>
      <c r="G223" s="67"/>
      <c r="H223" s="67"/>
      <c r="I223" s="68"/>
    </row>
    <row r="224" spans="1:9" ht="15.5" x14ac:dyDescent="0.25">
      <c r="A224" s="67"/>
      <c r="B224" s="67"/>
      <c r="C224" s="67"/>
      <c r="D224" s="67"/>
      <c r="E224" s="67"/>
      <c r="F224" s="67"/>
      <c r="G224" s="67"/>
      <c r="H224" s="67"/>
      <c r="I224" s="68"/>
    </row>
    <row r="225" spans="1:9" ht="15.5" x14ac:dyDescent="0.25">
      <c r="A225" s="67"/>
      <c r="B225" s="67"/>
      <c r="C225" s="67"/>
      <c r="D225" s="67"/>
      <c r="E225" s="67"/>
      <c r="F225" s="67"/>
      <c r="G225" s="67"/>
      <c r="H225" s="67"/>
      <c r="I225" s="68"/>
    </row>
    <row r="226" spans="1:9" ht="15.5" x14ac:dyDescent="0.25">
      <c r="A226" s="67"/>
      <c r="B226" s="67"/>
      <c r="C226" s="67"/>
      <c r="D226" s="67"/>
      <c r="E226" s="67"/>
      <c r="F226" s="67"/>
      <c r="G226" s="67"/>
      <c r="H226" s="67"/>
      <c r="I226" s="68"/>
    </row>
    <row r="227" spans="1:9" ht="15.5" x14ac:dyDescent="0.25">
      <c r="A227" s="67"/>
      <c r="B227" s="67"/>
      <c r="C227" s="67"/>
      <c r="D227" s="67"/>
      <c r="E227" s="67"/>
      <c r="F227" s="67"/>
      <c r="G227" s="67"/>
      <c r="H227" s="67"/>
      <c r="I227" s="68"/>
    </row>
    <row r="228" spans="1:9" ht="15.5" x14ac:dyDescent="0.25">
      <c r="A228" s="67"/>
      <c r="B228" s="67"/>
      <c r="C228" s="67"/>
      <c r="D228" s="67"/>
      <c r="E228" s="67"/>
      <c r="F228" s="67"/>
      <c r="G228" s="67"/>
      <c r="H228" s="67"/>
      <c r="I228" s="68"/>
    </row>
    <row r="229" spans="1:9" ht="15.5" x14ac:dyDescent="0.25">
      <c r="A229" s="67"/>
      <c r="B229" s="67"/>
      <c r="C229" s="67"/>
      <c r="D229" s="67"/>
      <c r="E229" s="67"/>
      <c r="F229" s="67"/>
      <c r="G229" s="67"/>
      <c r="H229" s="67"/>
      <c r="I229" s="68"/>
    </row>
    <row r="230" spans="1:9" ht="15.5" x14ac:dyDescent="0.25">
      <c r="A230" s="67"/>
      <c r="B230" s="67"/>
      <c r="C230" s="67"/>
      <c r="D230" s="67"/>
      <c r="E230" s="67"/>
      <c r="F230" s="67"/>
      <c r="G230" s="67"/>
      <c r="H230" s="67"/>
      <c r="I230" s="68"/>
    </row>
    <row r="231" spans="1:9" ht="15.5" x14ac:dyDescent="0.25">
      <c r="A231" s="67"/>
      <c r="B231" s="67"/>
      <c r="C231" s="67"/>
      <c r="D231" s="67"/>
      <c r="E231" s="67"/>
      <c r="F231" s="67"/>
      <c r="G231" s="67"/>
      <c r="H231" s="67"/>
      <c r="I231" s="68"/>
    </row>
    <row r="232" spans="1:9" ht="15.5" x14ac:dyDescent="0.25">
      <c r="A232" s="67"/>
      <c r="B232" s="67"/>
      <c r="C232" s="67"/>
      <c r="D232" s="67"/>
      <c r="E232" s="67"/>
      <c r="F232" s="67"/>
      <c r="G232" s="67"/>
      <c r="H232" s="67"/>
      <c r="I232" s="68"/>
    </row>
    <row r="233" spans="1:9" ht="15.5" x14ac:dyDescent="0.25">
      <c r="A233" s="67"/>
      <c r="B233" s="67"/>
      <c r="C233" s="67"/>
      <c r="D233" s="67"/>
      <c r="E233" s="67"/>
      <c r="F233" s="67"/>
      <c r="G233" s="67"/>
      <c r="H233" s="67"/>
      <c r="I233" s="68"/>
    </row>
    <row r="234" spans="1:9" ht="15.5" x14ac:dyDescent="0.25">
      <c r="A234" s="67"/>
      <c r="B234" s="67"/>
      <c r="C234" s="67"/>
      <c r="D234" s="67"/>
      <c r="E234" s="67"/>
      <c r="F234" s="67"/>
      <c r="G234" s="67"/>
      <c r="H234" s="67"/>
      <c r="I234" s="68"/>
    </row>
    <row r="235" spans="1:9" ht="15.5" x14ac:dyDescent="0.25">
      <c r="A235" s="67"/>
      <c r="B235" s="67"/>
      <c r="C235" s="67"/>
      <c r="D235" s="67"/>
      <c r="E235" s="67"/>
      <c r="F235" s="67"/>
      <c r="G235" s="67"/>
      <c r="H235" s="67"/>
      <c r="I235" s="68"/>
    </row>
    <row r="236" spans="1:9" ht="15.5" x14ac:dyDescent="0.25">
      <c r="A236" s="67"/>
      <c r="B236" s="67"/>
      <c r="C236" s="67"/>
      <c r="D236" s="67"/>
      <c r="E236" s="67"/>
      <c r="F236" s="67"/>
      <c r="G236" s="67"/>
      <c r="H236" s="67"/>
      <c r="I236" s="68"/>
    </row>
    <row r="237" spans="1:9" ht="15.5" x14ac:dyDescent="0.25">
      <c r="A237" s="67"/>
      <c r="B237" s="67"/>
      <c r="C237" s="67"/>
      <c r="D237" s="67"/>
      <c r="E237" s="67"/>
      <c r="F237" s="67"/>
      <c r="G237" s="67"/>
      <c r="H237" s="67"/>
      <c r="I237" s="68"/>
    </row>
    <row r="238" spans="1:9" ht="15.5" x14ac:dyDescent="0.25">
      <c r="A238" s="67"/>
      <c r="B238" s="67"/>
      <c r="C238" s="67"/>
      <c r="D238" s="67"/>
      <c r="E238" s="67"/>
      <c r="F238" s="67"/>
      <c r="G238" s="67"/>
      <c r="H238" s="67"/>
      <c r="I238" s="68"/>
    </row>
    <row r="239" spans="1:9" ht="15.5" x14ac:dyDescent="0.25">
      <c r="A239" s="67"/>
      <c r="B239" s="67"/>
      <c r="C239" s="67"/>
      <c r="D239" s="67"/>
      <c r="E239" s="67"/>
      <c r="F239" s="67"/>
      <c r="G239" s="67"/>
      <c r="H239" s="67"/>
      <c r="I239" s="68"/>
    </row>
    <row r="240" spans="1:9" ht="15.5" x14ac:dyDescent="0.25">
      <c r="A240" s="67"/>
      <c r="B240" s="67"/>
      <c r="C240" s="67"/>
      <c r="D240" s="67"/>
      <c r="E240" s="67"/>
      <c r="F240" s="67"/>
      <c r="G240" s="67"/>
      <c r="H240" s="67"/>
      <c r="I240" s="68"/>
    </row>
    <row r="241" spans="1:9" ht="15.5" x14ac:dyDescent="0.25">
      <c r="A241" s="67"/>
      <c r="B241" s="67"/>
      <c r="C241" s="67"/>
      <c r="D241" s="67"/>
      <c r="E241" s="67"/>
      <c r="F241" s="67"/>
      <c r="G241" s="67"/>
      <c r="H241" s="67"/>
      <c r="I241" s="68"/>
    </row>
    <row r="242" spans="1:9" ht="15.5" x14ac:dyDescent="0.25">
      <c r="A242" s="67"/>
      <c r="B242" s="67"/>
      <c r="C242" s="67"/>
      <c r="D242" s="67"/>
      <c r="E242" s="67"/>
      <c r="F242" s="67"/>
      <c r="G242" s="67"/>
      <c r="H242" s="67"/>
      <c r="I242" s="68"/>
    </row>
    <row r="243" spans="1:9" ht="15.5" x14ac:dyDescent="0.25">
      <c r="A243" s="67"/>
      <c r="B243" s="67"/>
      <c r="C243" s="67"/>
      <c r="D243" s="67"/>
      <c r="E243" s="67"/>
      <c r="F243" s="67"/>
      <c r="G243" s="67"/>
      <c r="H243" s="67"/>
      <c r="I243" s="68"/>
    </row>
    <row r="244" spans="1:9" ht="15.5" x14ac:dyDescent="0.25">
      <c r="A244" s="67"/>
      <c r="B244" s="67"/>
      <c r="C244" s="67"/>
      <c r="D244" s="67"/>
      <c r="E244" s="67"/>
      <c r="F244" s="67"/>
      <c r="G244" s="67"/>
      <c r="H244" s="67"/>
      <c r="I244" s="68"/>
    </row>
    <row r="245" spans="1:9" ht="15.5" x14ac:dyDescent="0.25">
      <c r="A245" s="67"/>
      <c r="B245" s="67"/>
      <c r="C245" s="67"/>
      <c r="D245" s="67"/>
      <c r="E245" s="67"/>
      <c r="F245" s="67"/>
      <c r="G245" s="67"/>
      <c r="H245" s="67"/>
      <c r="I245" s="68"/>
    </row>
    <row r="246" spans="1:9" ht="15.5" x14ac:dyDescent="0.25">
      <c r="A246" s="67"/>
      <c r="B246" s="67"/>
      <c r="C246" s="67"/>
      <c r="D246" s="67"/>
      <c r="E246" s="67"/>
      <c r="F246" s="67"/>
      <c r="G246" s="67"/>
      <c r="H246" s="67"/>
      <c r="I246" s="68"/>
    </row>
    <row r="247" spans="1:9" ht="15.5" x14ac:dyDescent="0.25">
      <c r="A247" s="67"/>
      <c r="B247" s="67"/>
      <c r="C247" s="67"/>
      <c r="D247" s="67"/>
      <c r="E247" s="67"/>
      <c r="F247" s="67"/>
      <c r="G247" s="67"/>
      <c r="H247" s="67"/>
      <c r="I247" s="68"/>
    </row>
    <row r="248" spans="1:9" ht="15.5" x14ac:dyDescent="0.25">
      <c r="A248" s="67"/>
      <c r="B248" s="67"/>
      <c r="C248" s="67"/>
      <c r="D248" s="67"/>
      <c r="E248" s="67"/>
      <c r="F248" s="67"/>
      <c r="G248" s="67"/>
      <c r="H248" s="67"/>
      <c r="I248" s="68"/>
    </row>
    <row r="249" spans="1:9" ht="15.5" x14ac:dyDescent="0.25">
      <c r="A249" s="67"/>
      <c r="B249" s="67"/>
      <c r="C249" s="67"/>
      <c r="D249" s="67"/>
      <c r="E249" s="67"/>
      <c r="F249" s="67"/>
      <c r="G249" s="67"/>
      <c r="H249" s="67"/>
      <c r="I249" s="68"/>
    </row>
    <row r="250" spans="1:9" ht="15.5" x14ac:dyDescent="0.25">
      <c r="A250" s="67"/>
      <c r="B250" s="67"/>
      <c r="C250" s="67"/>
      <c r="D250" s="67"/>
      <c r="E250" s="67"/>
      <c r="F250" s="67"/>
      <c r="G250" s="67"/>
      <c r="H250" s="67"/>
      <c r="I250" s="68"/>
    </row>
    <row r="251" spans="1:9" ht="15.5" x14ac:dyDescent="0.25">
      <c r="A251" s="67"/>
      <c r="B251" s="67"/>
      <c r="C251" s="67"/>
      <c r="D251" s="67"/>
      <c r="E251" s="67"/>
      <c r="F251" s="67"/>
      <c r="G251" s="67"/>
      <c r="H251" s="67"/>
      <c r="I251" s="68"/>
    </row>
    <row r="252" spans="1:9" ht="15.5" x14ac:dyDescent="0.25">
      <c r="A252" s="67"/>
      <c r="B252" s="67"/>
      <c r="C252" s="67"/>
      <c r="D252" s="67"/>
      <c r="E252" s="67"/>
      <c r="F252" s="67"/>
      <c r="G252" s="67"/>
      <c r="H252" s="67"/>
      <c r="I252" s="68"/>
    </row>
    <row r="253" spans="1:9" ht="15.5" x14ac:dyDescent="0.25">
      <c r="A253" s="67"/>
      <c r="B253" s="67"/>
      <c r="C253" s="67"/>
      <c r="D253" s="67"/>
      <c r="E253" s="67"/>
      <c r="F253" s="67"/>
      <c r="G253" s="67"/>
      <c r="H253" s="67"/>
      <c r="I253" s="68"/>
    </row>
    <row r="254" spans="1:9" ht="15.5" x14ac:dyDescent="0.25">
      <c r="A254" s="67"/>
      <c r="B254" s="67"/>
      <c r="C254" s="67"/>
      <c r="D254" s="67"/>
      <c r="E254" s="67"/>
      <c r="F254" s="67"/>
      <c r="G254" s="67"/>
      <c r="H254" s="67"/>
      <c r="I254" s="68"/>
    </row>
    <row r="255" spans="1:9" ht="15.5" x14ac:dyDescent="0.25">
      <c r="A255" s="67"/>
      <c r="B255" s="67"/>
      <c r="C255" s="67"/>
      <c r="D255" s="67"/>
      <c r="E255" s="67"/>
      <c r="F255" s="67"/>
      <c r="G255" s="67"/>
      <c r="H255" s="67"/>
      <c r="I255" s="68"/>
    </row>
    <row r="256" spans="1:9" ht="15.5" x14ac:dyDescent="0.25">
      <c r="A256" s="67"/>
      <c r="B256" s="67"/>
      <c r="C256" s="67"/>
      <c r="D256" s="67"/>
      <c r="E256" s="67"/>
      <c r="F256" s="67"/>
      <c r="G256" s="67"/>
      <c r="H256" s="67"/>
      <c r="I256" s="68"/>
    </row>
    <row r="257" spans="1:9" ht="15.5" x14ac:dyDescent="0.25">
      <c r="A257" s="67"/>
      <c r="B257" s="67"/>
      <c r="C257" s="67"/>
      <c r="D257" s="67"/>
      <c r="E257" s="67"/>
      <c r="F257" s="67"/>
      <c r="G257" s="67"/>
      <c r="H257" s="67"/>
      <c r="I257" s="68"/>
    </row>
    <row r="258" spans="1:9" ht="15.5" x14ac:dyDescent="0.25">
      <c r="A258" s="67"/>
      <c r="B258" s="67"/>
      <c r="C258" s="67"/>
      <c r="D258" s="67"/>
      <c r="E258" s="67"/>
      <c r="F258" s="67"/>
      <c r="G258" s="67"/>
      <c r="H258" s="67"/>
      <c r="I258" s="68"/>
    </row>
    <row r="259" spans="1:9" ht="15.5" x14ac:dyDescent="0.25">
      <c r="A259" s="67"/>
      <c r="B259" s="67"/>
      <c r="C259" s="67"/>
      <c r="D259" s="67"/>
      <c r="E259" s="67"/>
      <c r="F259" s="67"/>
      <c r="G259" s="67"/>
      <c r="H259" s="67"/>
      <c r="I259" s="68"/>
    </row>
    <row r="260" spans="1:9" ht="15.5" x14ac:dyDescent="0.25">
      <c r="A260" s="67"/>
      <c r="B260" s="67"/>
      <c r="C260" s="67"/>
      <c r="D260" s="67"/>
      <c r="E260" s="67"/>
      <c r="F260" s="67"/>
      <c r="G260" s="67"/>
      <c r="H260" s="67"/>
      <c r="I260" s="68"/>
    </row>
    <row r="261" spans="1:9" ht="15.5" x14ac:dyDescent="0.25">
      <c r="A261" s="67"/>
      <c r="B261" s="67"/>
      <c r="C261" s="67"/>
      <c r="D261" s="67"/>
      <c r="E261" s="67"/>
      <c r="F261" s="67"/>
      <c r="G261" s="67"/>
      <c r="H261" s="67"/>
      <c r="I261" s="68"/>
    </row>
    <row r="262" spans="1:9" ht="15.5" x14ac:dyDescent="0.25">
      <c r="A262" s="67"/>
      <c r="B262" s="67"/>
      <c r="C262" s="67"/>
      <c r="D262" s="67"/>
      <c r="E262" s="67"/>
      <c r="F262" s="67"/>
      <c r="G262" s="67"/>
      <c r="H262" s="67"/>
      <c r="I262" s="68"/>
    </row>
    <row r="263" spans="1:9" ht="15.5" x14ac:dyDescent="0.25">
      <c r="A263" s="67"/>
      <c r="B263" s="67"/>
      <c r="C263" s="67"/>
      <c r="D263" s="67"/>
      <c r="E263" s="67"/>
      <c r="F263" s="67"/>
      <c r="G263" s="67"/>
      <c r="H263" s="67"/>
      <c r="I263" s="68"/>
    </row>
    <row r="264" spans="1:9" ht="15.5" x14ac:dyDescent="0.25">
      <c r="A264" s="67"/>
      <c r="B264" s="67"/>
      <c r="C264" s="67"/>
      <c r="D264" s="67"/>
      <c r="E264" s="67"/>
      <c r="F264" s="67"/>
      <c r="G264" s="67"/>
      <c r="H264" s="67"/>
      <c r="I264" s="68"/>
    </row>
    <row r="265" spans="1:9" ht="15.5" x14ac:dyDescent="0.25">
      <c r="A265" s="67"/>
      <c r="B265" s="67"/>
      <c r="C265" s="67"/>
      <c r="D265" s="67"/>
      <c r="E265" s="67"/>
      <c r="F265" s="67"/>
      <c r="G265" s="67"/>
      <c r="H265" s="67"/>
      <c r="I265" s="68"/>
    </row>
    <row r="266" spans="1:9" ht="15.5" x14ac:dyDescent="0.25">
      <c r="A266" s="67"/>
      <c r="B266" s="67"/>
      <c r="C266" s="67"/>
      <c r="D266" s="67"/>
      <c r="E266" s="67"/>
      <c r="F266" s="67"/>
      <c r="G266" s="67"/>
      <c r="H266" s="67"/>
      <c r="I266" s="68"/>
    </row>
    <row r="267" spans="1:9" ht="15.5" x14ac:dyDescent="0.25">
      <c r="A267" s="67"/>
      <c r="B267" s="67"/>
      <c r="C267" s="67"/>
      <c r="D267" s="67"/>
      <c r="E267" s="67"/>
      <c r="F267" s="67"/>
      <c r="G267" s="67"/>
      <c r="H267" s="67"/>
      <c r="I267" s="68"/>
    </row>
    <row r="268" spans="1:9" ht="15.5" x14ac:dyDescent="0.25">
      <c r="A268" s="67"/>
      <c r="B268" s="67"/>
      <c r="C268" s="67"/>
      <c r="D268" s="67"/>
      <c r="E268" s="67"/>
      <c r="F268" s="67"/>
      <c r="G268" s="67"/>
      <c r="H268" s="67"/>
      <c r="I268" s="68"/>
    </row>
    <row r="269" spans="1:9" ht="15.5" x14ac:dyDescent="0.25">
      <c r="A269" s="67"/>
      <c r="B269" s="67"/>
      <c r="C269" s="67"/>
      <c r="D269" s="67"/>
      <c r="E269" s="67"/>
      <c r="F269" s="67"/>
      <c r="G269" s="67"/>
      <c r="H269" s="67"/>
      <c r="I269" s="68"/>
    </row>
    <row r="270" spans="1:9" ht="15.5" x14ac:dyDescent="0.25">
      <c r="A270" s="67"/>
      <c r="B270" s="67"/>
      <c r="C270" s="67"/>
      <c r="D270" s="67"/>
      <c r="E270" s="67"/>
      <c r="F270" s="67"/>
      <c r="G270" s="67"/>
      <c r="H270" s="67"/>
      <c r="I270" s="68"/>
    </row>
    <row r="271" spans="1:9" ht="15.5" x14ac:dyDescent="0.25">
      <c r="A271" s="67"/>
      <c r="B271" s="67"/>
      <c r="C271" s="67"/>
      <c r="D271" s="67"/>
      <c r="E271" s="67"/>
      <c r="F271" s="67"/>
      <c r="G271" s="67"/>
      <c r="H271" s="67"/>
      <c r="I271" s="68"/>
    </row>
    <row r="272" spans="1:9" ht="15.5" x14ac:dyDescent="0.25">
      <c r="A272" s="67"/>
      <c r="B272" s="67"/>
      <c r="C272" s="67"/>
      <c r="D272" s="67"/>
      <c r="E272" s="67"/>
      <c r="F272" s="67"/>
      <c r="G272" s="67"/>
      <c r="H272" s="67"/>
      <c r="I272" s="68"/>
    </row>
    <row r="273" spans="1:9" ht="15.5" x14ac:dyDescent="0.25">
      <c r="A273" s="67"/>
      <c r="B273" s="67"/>
      <c r="C273" s="67"/>
      <c r="D273" s="67"/>
      <c r="E273" s="67"/>
      <c r="F273" s="67"/>
      <c r="G273" s="67"/>
      <c r="H273" s="67"/>
      <c r="I273" s="68"/>
    </row>
    <row r="274" spans="1:9" ht="15.5" x14ac:dyDescent="0.25">
      <c r="A274" s="67"/>
      <c r="B274" s="67"/>
      <c r="C274" s="67"/>
      <c r="D274" s="67"/>
      <c r="E274" s="67"/>
      <c r="F274" s="67"/>
      <c r="G274" s="67"/>
      <c r="H274" s="67"/>
      <c r="I274" s="68"/>
    </row>
    <row r="275" spans="1:9" ht="15.5" x14ac:dyDescent="0.25">
      <c r="A275" s="67"/>
      <c r="B275" s="67"/>
      <c r="C275" s="67"/>
      <c r="D275" s="67"/>
      <c r="E275" s="67"/>
      <c r="F275" s="67"/>
      <c r="G275" s="67"/>
      <c r="H275" s="67"/>
      <c r="I275" s="68"/>
    </row>
    <row r="276" spans="1:9" ht="15.5" x14ac:dyDescent="0.25">
      <c r="A276" s="67"/>
      <c r="B276" s="67"/>
      <c r="C276" s="67"/>
      <c r="D276" s="67"/>
      <c r="E276" s="67"/>
      <c r="F276" s="67"/>
      <c r="G276" s="67"/>
      <c r="H276" s="67"/>
      <c r="I276" s="68"/>
    </row>
    <row r="277" spans="1:9" ht="15.5" x14ac:dyDescent="0.25">
      <c r="A277" s="67"/>
      <c r="B277" s="67"/>
      <c r="C277" s="67"/>
      <c r="D277" s="67"/>
      <c r="E277" s="67"/>
      <c r="F277" s="67"/>
      <c r="G277" s="67"/>
      <c r="H277" s="67"/>
      <c r="I277" s="68"/>
    </row>
    <row r="278" spans="1:9" ht="15.5" x14ac:dyDescent="0.25">
      <c r="A278" s="67"/>
      <c r="B278" s="67"/>
      <c r="C278" s="67"/>
      <c r="D278" s="67"/>
      <c r="E278" s="67"/>
      <c r="F278" s="67"/>
      <c r="G278" s="67"/>
      <c r="H278" s="67"/>
      <c r="I278" s="68"/>
    </row>
    <row r="279" spans="1:9" ht="15.5" x14ac:dyDescent="0.25">
      <c r="A279" s="67"/>
      <c r="B279" s="67"/>
      <c r="C279" s="67"/>
      <c r="D279" s="67"/>
      <c r="E279" s="67"/>
      <c r="F279" s="67"/>
      <c r="G279" s="67"/>
      <c r="H279" s="67"/>
      <c r="I279" s="68"/>
    </row>
    <row r="280" spans="1:9" ht="15.5" x14ac:dyDescent="0.25">
      <c r="A280" s="67"/>
      <c r="B280" s="67"/>
      <c r="C280" s="67"/>
      <c r="D280" s="67"/>
      <c r="E280" s="67"/>
      <c r="F280" s="67"/>
      <c r="G280" s="67"/>
      <c r="H280" s="67"/>
      <c r="I280" s="68"/>
    </row>
    <row r="281" spans="1:9" ht="15.5" x14ac:dyDescent="0.25">
      <c r="A281" s="67"/>
      <c r="B281" s="67"/>
      <c r="C281" s="67"/>
      <c r="D281" s="67"/>
      <c r="E281" s="67"/>
      <c r="F281" s="67"/>
      <c r="G281" s="67"/>
      <c r="H281" s="67"/>
      <c r="I281" s="68"/>
    </row>
    <row r="282" spans="1:9" ht="15.5" x14ac:dyDescent="0.25">
      <c r="A282" s="67"/>
      <c r="B282" s="67"/>
      <c r="C282" s="67"/>
      <c r="D282" s="67"/>
      <c r="E282" s="67"/>
      <c r="F282" s="67"/>
      <c r="G282" s="67"/>
      <c r="H282" s="67"/>
      <c r="I282" s="68"/>
    </row>
    <row r="283" spans="1:9" ht="15.5" x14ac:dyDescent="0.25">
      <c r="A283" s="67"/>
      <c r="B283" s="67"/>
      <c r="C283" s="67"/>
      <c r="D283" s="67"/>
      <c r="E283" s="67"/>
      <c r="F283" s="67"/>
      <c r="G283" s="67"/>
      <c r="H283" s="67"/>
      <c r="I283" s="68"/>
    </row>
    <row r="284" spans="1:9" ht="15.5" x14ac:dyDescent="0.25">
      <c r="A284" s="67"/>
      <c r="B284" s="67"/>
      <c r="C284" s="67"/>
      <c r="D284" s="67"/>
      <c r="E284" s="67"/>
      <c r="F284" s="67"/>
      <c r="G284" s="67"/>
      <c r="H284" s="67"/>
      <c r="I284" s="68"/>
    </row>
    <row r="285" spans="1:9" ht="15.5" x14ac:dyDescent="0.25">
      <c r="A285" s="67"/>
      <c r="B285" s="67"/>
      <c r="C285" s="67"/>
      <c r="D285" s="67"/>
      <c r="E285" s="67"/>
      <c r="F285" s="67"/>
      <c r="G285" s="67"/>
      <c r="H285" s="67"/>
      <c r="I285" s="68"/>
    </row>
    <row r="286" spans="1:9" ht="15.5" x14ac:dyDescent="0.25">
      <c r="A286" s="67"/>
      <c r="B286" s="67"/>
      <c r="C286" s="67"/>
      <c r="D286" s="67"/>
      <c r="E286" s="67"/>
      <c r="F286" s="67"/>
      <c r="G286" s="67"/>
      <c r="H286" s="67"/>
      <c r="I286" s="68"/>
    </row>
    <row r="287" spans="1:9" ht="15.5" x14ac:dyDescent="0.25">
      <c r="A287" s="67"/>
      <c r="B287" s="67"/>
      <c r="C287" s="67"/>
      <c r="D287" s="67"/>
      <c r="E287" s="67"/>
      <c r="F287" s="67"/>
      <c r="G287" s="67"/>
      <c r="H287" s="67"/>
      <c r="I287" s="68"/>
    </row>
    <row r="288" spans="1:9" ht="15.5" x14ac:dyDescent="0.25">
      <c r="A288" s="67"/>
      <c r="B288" s="67"/>
      <c r="C288" s="67"/>
      <c r="D288" s="67"/>
      <c r="E288" s="67"/>
      <c r="F288" s="67"/>
      <c r="G288" s="67"/>
      <c r="H288" s="67"/>
      <c r="I288" s="68"/>
    </row>
    <row r="289" spans="1:9" ht="15.5" x14ac:dyDescent="0.25">
      <c r="A289" s="67"/>
      <c r="B289" s="67"/>
      <c r="C289" s="67"/>
      <c r="D289" s="67"/>
      <c r="E289" s="67"/>
      <c r="F289" s="67"/>
      <c r="G289" s="67"/>
      <c r="H289" s="67"/>
      <c r="I289" s="68"/>
    </row>
    <row r="290" spans="1:9" ht="15.5" x14ac:dyDescent="0.25">
      <c r="A290" s="67"/>
      <c r="B290" s="67"/>
      <c r="C290" s="67"/>
      <c r="D290" s="67"/>
      <c r="E290" s="67"/>
      <c r="F290" s="67"/>
      <c r="G290" s="67"/>
      <c r="H290" s="67"/>
      <c r="I290" s="68"/>
    </row>
    <row r="291" spans="1:9" ht="15.5" x14ac:dyDescent="0.25">
      <c r="A291" s="67"/>
      <c r="B291" s="67"/>
      <c r="C291" s="67"/>
      <c r="D291" s="67"/>
      <c r="E291" s="67"/>
      <c r="F291" s="67"/>
      <c r="G291" s="67"/>
      <c r="H291" s="67"/>
      <c r="I291" s="68"/>
    </row>
    <row r="292" spans="1:9" ht="15.5" x14ac:dyDescent="0.25">
      <c r="A292" s="67"/>
      <c r="B292" s="67"/>
      <c r="C292" s="67"/>
      <c r="D292" s="67"/>
      <c r="E292" s="67"/>
      <c r="F292" s="67"/>
      <c r="G292" s="67"/>
      <c r="H292" s="67"/>
      <c r="I292" s="68"/>
    </row>
    <row r="293" spans="1:9" ht="15.5" x14ac:dyDescent="0.25">
      <c r="A293" s="67"/>
      <c r="B293" s="67"/>
      <c r="C293" s="67"/>
      <c r="D293" s="67"/>
      <c r="E293" s="67"/>
      <c r="F293" s="67"/>
      <c r="G293" s="67"/>
      <c r="H293" s="67"/>
      <c r="I293" s="68"/>
    </row>
    <row r="294" spans="1:9" ht="15.5" x14ac:dyDescent="0.25">
      <c r="A294" s="67"/>
      <c r="B294" s="67"/>
      <c r="C294" s="67"/>
      <c r="D294" s="67"/>
      <c r="E294" s="67"/>
      <c r="F294" s="67"/>
      <c r="G294" s="67"/>
      <c r="H294" s="67"/>
      <c r="I294" s="68"/>
    </row>
    <row r="295" spans="1:9" ht="15.5" x14ac:dyDescent="0.25">
      <c r="A295" s="67"/>
      <c r="B295" s="67"/>
      <c r="C295" s="67"/>
      <c r="D295" s="67"/>
      <c r="E295" s="67"/>
      <c r="F295" s="67"/>
      <c r="G295" s="67"/>
      <c r="H295" s="67"/>
      <c r="I295" s="68"/>
    </row>
    <row r="296" spans="1:9" ht="15.5" x14ac:dyDescent="0.25">
      <c r="A296" s="67"/>
      <c r="B296" s="67"/>
      <c r="C296" s="67"/>
      <c r="D296" s="67"/>
      <c r="E296" s="67"/>
      <c r="F296" s="67"/>
      <c r="G296" s="67"/>
      <c r="H296" s="67"/>
      <c r="I296" s="68"/>
    </row>
    <row r="297" spans="1:9" ht="15.5" x14ac:dyDescent="0.25">
      <c r="A297" s="67"/>
      <c r="B297" s="67"/>
      <c r="C297" s="67"/>
      <c r="D297" s="67"/>
      <c r="E297" s="67"/>
      <c r="F297" s="67"/>
      <c r="G297" s="67"/>
      <c r="H297" s="67"/>
      <c r="I297" s="68"/>
    </row>
    <row r="298" spans="1:9" ht="15.5" x14ac:dyDescent="0.25">
      <c r="A298" s="67"/>
      <c r="B298" s="67"/>
      <c r="C298" s="67"/>
      <c r="D298" s="67"/>
      <c r="E298" s="67"/>
      <c r="F298" s="67"/>
      <c r="G298" s="67"/>
      <c r="H298" s="67"/>
      <c r="I298" s="68"/>
    </row>
    <row r="299" spans="1:9" ht="15.5" x14ac:dyDescent="0.25">
      <c r="A299" s="67"/>
      <c r="B299" s="67"/>
      <c r="C299" s="67"/>
      <c r="D299" s="67"/>
      <c r="E299" s="67"/>
      <c r="F299" s="67"/>
      <c r="G299" s="67"/>
      <c r="H299" s="67"/>
      <c r="I299" s="68"/>
    </row>
    <row r="300" spans="1:9" ht="15.5" x14ac:dyDescent="0.25">
      <c r="A300" s="67"/>
      <c r="B300" s="67"/>
      <c r="C300" s="67"/>
      <c r="D300" s="67"/>
      <c r="E300" s="67"/>
      <c r="F300" s="67"/>
      <c r="G300" s="67"/>
      <c r="H300" s="67"/>
      <c r="I300" s="68"/>
    </row>
    <row r="301" spans="1:9" ht="15.5" x14ac:dyDescent="0.25">
      <c r="A301" s="67"/>
      <c r="B301" s="67"/>
      <c r="C301" s="67"/>
      <c r="D301" s="67"/>
      <c r="E301" s="67"/>
      <c r="F301" s="67"/>
      <c r="G301" s="67"/>
      <c r="H301" s="67"/>
      <c r="I301" s="68"/>
    </row>
    <row r="302" spans="1:9" ht="15.5" x14ac:dyDescent="0.25">
      <c r="A302" s="67"/>
      <c r="B302" s="67"/>
      <c r="C302" s="67"/>
      <c r="D302" s="67"/>
      <c r="E302" s="67"/>
      <c r="F302" s="67"/>
      <c r="G302" s="67"/>
      <c r="H302" s="67"/>
      <c r="I302" s="68"/>
    </row>
    <row r="303" spans="1:9" ht="15.5" x14ac:dyDescent="0.25">
      <c r="A303" s="67"/>
      <c r="B303" s="67"/>
      <c r="C303" s="67"/>
      <c r="D303" s="67"/>
      <c r="E303" s="67"/>
      <c r="F303" s="67"/>
      <c r="G303" s="67"/>
      <c r="H303" s="67"/>
      <c r="I303" s="68"/>
    </row>
    <row r="304" spans="1:9" ht="15.5" x14ac:dyDescent="0.25">
      <c r="A304" s="67"/>
      <c r="B304" s="67"/>
      <c r="C304" s="67"/>
      <c r="D304" s="67"/>
      <c r="E304" s="67"/>
      <c r="F304" s="67"/>
      <c r="G304" s="67"/>
      <c r="H304" s="67"/>
      <c r="I304" s="68"/>
    </row>
    <row r="305" spans="1:9" ht="15.5" x14ac:dyDescent="0.25">
      <c r="A305" s="67"/>
      <c r="B305" s="67"/>
      <c r="C305" s="67"/>
      <c r="D305" s="67"/>
      <c r="E305" s="67"/>
      <c r="F305" s="67"/>
      <c r="G305" s="67"/>
      <c r="H305" s="67"/>
      <c r="I305" s="68"/>
    </row>
    <row r="306" spans="1:9" ht="15.5" x14ac:dyDescent="0.25">
      <c r="A306" s="67"/>
      <c r="B306" s="67"/>
      <c r="C306" s="67"/>
      <c r="D306" s="67"/>
      <c r="E306" s="67"/>
      <c r="F306" s="67"/>
      <c r="G306" s="67"/>
      <c r="H306" s="67"/>
      <c r="I306" s="68"/>
    </row>
    <row r="307" spans="1:9" ht="15.5" x14ac:dyDescent="0.25">
      <c r="A307" s="67"/>
      <c r="B307" s="67"/>
      <c r="C307" s="67"/>
      <c r="D307" s="67"/>
      <c r="E307" s="67"/>
      <c r="F307" s="67"/>
      <c r="G307" s="67"/>
      <c r="H307" s="67"/>
      <c r="I307" s="68"/>
    </row>
    <row r="308" spans="1:9" ht="15.5" x14ac:dyDescent="0.25">
      <c r="A308" s="67"/>
      <c r="B308" s="67"/>
      <c r="C308" s="67"/>
      <c r="D308" s="67"/>
      <c r="E308" s="67"/>
      <c r="F308" s="67"/>
      <c r="G308" s="67"/>
      <c r="H308" s="67"/>
      <c r="I308" s="68"/>
    </row>
    <row r="309" spans="1:9" ht="15.5" x14ac:dyDescent="0.25">
      <c r="A309" s="67"/>
      <c r="B309" s="67"/>
      <c r="C309" s="67"/>
      <c r="D309" s="67"/>
      <c r="E309" s="67"/>
      <c r="F309" s="67"/>
      <c r="G309" s="67"/>
      <c r="H309" s="67"/>
      <c r="I309" s="68"/>
    </row>
    <row r="310" spans="1:9" ht="15.5" x14ac:dyDescent="0.25">
      <c r="A310" s="67"/>
      <c r="B310" s="67"/>
      <c r="C310" s="67"/>
      <c r="D310" s="67"/>
      <c r="E310" s="67"/>
      <c r="F310" s="67"/>
      <c r="G310" s="67"/>
      <c r="H310" s="67"/>
      <c r="I310" s="68"/>
    </row>
    <row r="311" spans="1:9" ht="15.5" x14ac:dyDescent="0.25">
      <c r="A311" s="67"/>
      <c r="B311" s="67"/>
      <c r="C311" s="67"/>
      <c r="D311" s="67"/>
      <c r="E311" s="67"/>
      <c r="F311" s="67"/>
      <c r="G311" s="67"/>
      <c r="H311" s="67"/>
      <c r="I311" s="68"/>
    </row>
    <row r="312" spans="1:9" ht="15.5" x14ac:dyDescent="0.25">
      <c r="A312" s="67"/>
      <c r="B312" s="67"/>
      <c r="C312" s="67"/>
      <c r="D312" s="67"/>
      <c r="E312" s="67"/>
      <c r="F312" s="67"/>
      <c r="G312" s="67"/>
      <c r="H312" s="67"/>
      <c r="I312" s="68"/>
    </row>
    <row r="313" spans="1:9" ht="15.5" x14ac:dyDescent="0.25">
      <c r="A313" s="67"/>
      <c r="B313" s="67"/>
      <c r="C313" s="67"/>
      <c r="D313" s="67"/>
      <c r="E313" s="67"/>
      <c r="F313" s="67"/>
      <c r="G313" s="67"/>
      <c r="H313" s="67"/>
      <c r="I313" s="68"/>
    </row>
    <row r="314" spans="1:9" ht="15.5" x14ac:dyDescent="0.25">
      <c r="A314" s="67"/>
      <c r="B314" s="67"/>
      <c r="C314" s="67"/>
      <c r="D314" s="67"/>
      <c r="E314" s="67"/>
      <c r="F314" s="67"/>
      <c r="G314" s="67"/>
      <c r="H314" s="67"/>
      <c r="I314" s="68"/>
    </row>
    <row r="315" spans="1:9" ht="15.5" x14ac:dyDescent="0.25">
      <c r="A315" s="67"/>
      <c r="B315" s="67"/>
      <c r="C315" s="67"/>
      <c r="D315" s="67"/>
      <c r="E315" s="67"/>
      <c r="F315" s="67"/>
      <c r="G315" s="67"/>
      <c r="H315" s="67"/>
      <c r="I315" s="68"/>
    </row>
    <row r="316" spans="1:9" ht="15.5" x14ac:dyDescent="0.25">
      <c r="A316" s="67"/>
      <c r="B316" s="67"/>
      <c r="C316" s="67"/>
      <c r="D316" s="67"/>
      <c r="E316" s="67"/>
      <c r="F316" s="67"/>
      <c r="G316" s="67"/>
      <c r="H316" s="67"/>
      <c r="I316" s="68"/>
    </row>
    <row r="317" spans="1:9" ht="15.5" x14ac:dyDescent="0.25">
      <c r="A317" s="67"/>
      <c r="B317" s="67"/>
      <c r="C317" s="67"/>
      <c r="D317" s="67"/>
      <c r="E317" s="67"/>
      <c r="F317" s="67"/>
      <c r="G317" s="67"/>
      <c r="H317" s="67"/>
      <c r="I317" s="68"/>
    </row>
    <row r="318" spans="1:9" ht="15.5" x14ac:dyDescent="0.25">
      <c r="A318" s="67"/>
      <c r="B318" s="67"/>
      <c r="C318" s="67"/>
      <c r="D318" s="67"/>
      <c r="E318" s="67"/>
      <c r="F318" s="67"/>
      <c r="G318" s="67"/>
      <c r="H318" s="67"/>
      <c r="I318" s="68"/>
    </row>
    <row r="319" spans="1:9" ht="15.5" x14ac:dyDescent="0.25">
      <c r="A319" s="67"/>
      <c r="B319" s="67"/>
      <c r="C319" s="67"/>
      <c r="D319" s="67"/>
      <c r="E319" s="67"/>
      <c r="F319" s="67"/>
      <c r="G319" s="67"/>
      <c r="H319" s="67"/>
      <c r="I319" s="68"/>
    </row>
    <row r="320" spans="1:9" ht="15.5" x14ac:dyDescent="0.25">
      <c r="A320" s="67"/>
      <c r="B320" s="67"/>
      <c r="C320" s="67"/>
      <c r="D320" s="67"/>
      <c r="E320" s="67"/>
      <c r="F320" s="67"/>
      <c r="G320" s="67"/>
      <c r="H320" s="67"/>
      <c r="I320" s="68"/>
    </row>
    <row r="321" spans="1:9" ht="15.5" x14ac:dyDescent="0.25">
      <c r="A321" s="67"/>
      <c r="B321" s="67"/>
      <c r="C321" s="67"/>
      <c r="D321" s="67"/>
      <c r="E321" s="67"/>
      <c r="F321" s="67"/>
      <c r="G321" s="67"/>
      <c r="H321" s="67"/>
      <c r="I321" s="68"/>
    </row>
    <row r="322" spans="1:9" ht="15.5" x14ac:dyDescent="0.25">
      <c r="A322" s="67"/>
      <c r="B322" s="67"/>
      <c r="C322" s="67"/>
      <c r="D322" s="67"/>
      <c r="E322" s="67"/>
      <c r="F322" s="67"/>
      <c r="G322" s="67"/>
      <c r="H322" s="67"/>
      <c r="I322" s="68"/>
    </row>
    <row r="323" spans="1:9" ht="15.5" x14ac:dyDescent="0.25">
      <c r="A323" s="67"/>
      <c r="B323" s="67"/>
      <c r="C323" s="67"/>
      <c r="D323" s="67"/>
      <c r="E323" s="67"/>
      <c r="F323" s="67"/>
      <c r="G323" s="67"/>
      <c r="H323" s="67"/>
      <c r="I323" s="68"/>
    </row>
    <row r="324" spans="1:9" ht="15.5" x14ac:dyDescent="0.25">
      <c r="A324" s="67"/>
      <c r="B324" s="67"/>
      <c r="C324" s="67"/>
      <c r="D324" s="67"/>
      <c r="E324" s="67"/>
      <c r="F324" s="67"/>
      <c r="G324" s="67"/>
      <c r="H324" s="67"/>
      <c r="I324" s="68"/>
    </row>
    <row r="325" spans="1:9" ht="15.5" x14ac:dyDescent="0.25">
      <c r="A325" s="67"/>
      <c r="B325" s="67"/>
      <c r="C325" s="67"/>
      <c r="D325" s="67"/>
      <c r="E325" s="67"/>
      <c r="F325" s="67"/>
      <c r="G325" s="67"/>
      <c r="H325" s="67"/>
      <c r="I325" s="68"/>
    </row>
    <row r="326" spans="1:9" ht="15.5" x14ac:dyDescent="0.25">
      <c r="A326" s="67"/>
      <c r="B326" s="67"/>
      <c r="C326" s="67"/>
      <c r="D326" s="67"/>
      <c r="E326" s="67"/>
      <c r="F326" s="67"/>
      <c r="G326" s="67"/>
      <c r="H326" s="67"/>
      <c r="I326" s="68"/>
    </row>
    <row r="327" spans="1:9" ht="15.5" x14ac:dyDescent="0.25">
      <c r="A327" s="67"/>
      <c r="B327" s="67"/>
      <c r="C327" s="67"/>
      <c r="D327" s="67"/>
      <c r="E327" s="67"/>
      <c r="F327" s="67"/>
      <c r="G327" s="67"/>
      <c r="H327" s="67"/>
      <c r="I327" s="68"/>
    </row>
    <row r="328" spans="1:9" ht="15.5" x14ac:dyDescent="0.25">
      <c r="A328" s="67"/>
      <c r="B328" s="67"/>
      <c r="C328" s="67"/>
      <c r="D328" s="67"/>
      <c r="E328" s="67"/>
      <c r="F328" s="67"/>
      <c r="G328" s="67"/>
      <c r="H328" s="67"/>
      <c r="I328" s="68"/>
    </row>
    <row r="329" spans="1:9" ht="15.5" x14ac:dyDescent="0.25">
      <c r="A329" s="67"/>
      <c r="B329" s="67"/>
      <c r="C329" s="67"/>
      <c r="D329" s="67"/>
      <c r="E329" s="67"/>
      <c r="F329" s="67"/>
      <c r="G329" s="67"/>
      <c r="H329" s="67"/>
      <c r="I329" s="68"/>
    </row>
    <row r="330" spans="1:9" ht="15.5" x14ac:dyDescent="0.25">
      <c r="A330" s="67"/>
      <c r="B330" s="67"/>
      <c r="C330" s="67"/>
      <c r="D330" s="67"/>
      <c r="E330" s="67"/>
      <c r="F330" s="67"/>
      <c r="G330" s="67"/>
      <c r="H330" s="67"/>
      <c r="I330" s="68"/>
    </row>
    <row r="331" spans="1:9" ht="15.5" x14ac:dyDescent="0.25">
      <c r="A331" s="67"/>
      <c r="B331" s="67"/>
      <c r="C331" s="67"/>
      <c r="D331" s="67"/>
      <c r="E331" s="67"/>
      <c r="F331" s="67"/>
      <c r="G331" s="67"/>
      <c r="H331" s="67"/>
      <c r="I331" s="68"/>
    </row>
    <row r="332" spans="1:9" ht="15.5" x14ac:dyDescent="0.25">
      <c r="A332" s="67"/>
      <c r="B332" s="67"/>
      <c r="C332" s="67"/>
      <c r="D332" s="67"/>
      <c r="E332" s="67"/>
      <c r="F332" s="67"/>
      <c r="G332" s="67"/>
      <c r="H332" s="67"/>
      <c r="I332" s="68"/>
    </row>
    <row r="333" spans="1:9" ht="15.5" x14ac:dyDescent="0.25">
      <c r="A333" s="67"/>
      <c r="B333" s="67"/>
      <c r="C333" s="67"/>
      <c r="D333" s="67"/>
      <c r="E333" s="67"/>
      <c r="F333" s="67"/>
      <c r="G333" s="67"/>
      <c r="H333" s="67"/>
      <c r="I333" s="68"/>
    </row>
    <row r="334" spans="1:9" ht="15.5" x14ac:dyDescent="0.25">
      <c r="A334" s="67"/>
      <c r="B334" s="67"/>
      <c r="C334" s="67"/>
      <c r="D334" s="67"/>
      <c r="E334" s="67"/>
      <c r="F334" s="67"/>
      <c r="G334" s="67"/>
      <c r="H334" s="67"/>
      <c r="I334" s="68"/>
    </row>
    <row r="335" spans="1:9" ht="15.5" x14ac:dyDescent="0.25">
      <c r="A335" s="67"/>
      <c r="B335" s="67"/>
      <c r="C335" s="67"/>
      <c r="D335" s="67"/>
      <c r="E335" s="67"/>
      <c r="F335" s="67"/>
      <c r="G335" s="67"/>
      <c r="H335" s="67"/>
      <c r="I335" s="68"/>
    </row>
    <row r="336" spans="1:9" ht="15.5" x14ac:dyDescent="0.25">
      <c r="A336" s="67"/>
      <c r="B336" s="67"/>
      <c r="C336" s="67"/>
      <c r="D336" s="67"/>
      <c r="E336" s="67"/>
      <c r="F336" s="67"/>
      <c r="G336" s="67"/>
      <c r="H336" s="67"/>
      <c r="I336" s="68"/>
    </row>
    <row r="337" spans="1:9" ht="15.5" x14ac:dyDescent="0.25">
      <c r="A337" s="67"/>
      <c r="B337" s="67"/>
      <c r="C337" s="67"/>
      <c r="D337" s="67"/>
      <c r="E337" s="67"/>
      <c r="F337" s="67"/>
      <c r="G337" s="67"/>
      <c r="H337" s="67"/>
      <c r="I337" s="68"/>
    </row>
    <row r="338" spans="1:9" ht="15.5" x14ac:dyDescent="0.25">
      <c r="A338" s="67"/>
      <c r="B338" s="67"/>
      <c r="C338" s="67"/>
      <c r="D338" s="67"/>
      <c r="E338" s="67"/>
      <c r="F338" s="67"/>
      <c r="G338" s="67"/>
      <c r="H338" s="67"/>
      <c r="I338" s="68"/>
    </row>
    <row r="339" spans="1:9" ht="15.5" x14ac:dyDescent="0.25">
      <c r="A339" s="67"/>
      <c r="B339" s="67"/>
      <c r="C339" s="67"/>
      <c r="D339" s="67"/>
      <c r="E339" s="67"/>
      <c r="F339" s="67"/>
      <c r="G339" s="67"/>
      <c r="H339" s="67"/>
      <c r="I339" s="68"/>
    </row>
    <row r="340" spans="1:9" ht="15.5" x14ac:dyDescent="0.25">
      <c r="A340" s="67"/>
      <c r="B340" s="67"/>
      <c r="C340" s="67"/>
      <c r="D340" s="67"/>
      <c r="E340" s="67"/>
      <c r="F340" s="67"/>
      <c r="G340" s="67"/>
      <c r="H340" s="67"/>
      <c r="I340" s="68"/>
    </row>
    <row r="341" spans="1:9" ht="15.5" x14ac:dyDescent="0.25">
      <c r="A341" s="67"/>
      <c r="B341" s="67"/>
      <c r="C341" s="67"/>
      <c r="D341" s="67"/>
      <c r="E341" s="67"/>
      <c r="F341" s="67"/>
      <c r="G341" s="67"/>
      <c r="H341" s="67"/>
      <c r="I341" s="68"/>
    </row>
    <row r="342" spans="1:9" ht="15.5" x14ac:dyDescent="0.25">
      <c r="A342" s="67"/>
      <c r="B342" s="67"/>
      <c r="C342" s="67"/>
      <c r="D342" s="67"/>
      <c r="E342" s="67"/>
      <c r="F342" s="67"/>
      <c r="G342" s="67"/>
      <c r="H342" s="67"/>
      <c r="I342" s="68"/>
    </row>
    <row r="343" spans="1:9" ht="15.5" x14ac:dyDescent="0.25">
      <c r="A343" s="67"/>
      <c r="B343" s="67"/>
      <c r="C343" s="67"/>
      <c r="D343" s="67"/>
      <c r="E343" s="67"/>
      <c r="F343" s="67"/>
      <c r="G343" s="67"/>
      <c r="H343" s="67"/>
      <c r="I343" s="68"/>
    </row>
    <row r="344" spans="1:9" ht="15.5" x14ac:dyDescent="0.25">
      <c r="A344" s="67"/>
      <c r="B344" s="67"/>
      <c r="C344" s="67"/>
      <c r="D344" s="67"/>
      <c r="E344" s="67"/>
      <c r="F344" s="67"/>
      <c r="G344" s="67"/>
      <c r="H344" s="67"/>
      <c r="I344" s="68"/>
    </row>
    <row r="345" spans="1:9" ht="15.5" x14ac:dyDescent="0.25">
      <c r="A345" s="67"/>
      <c r="B345" s="67"/>
      <c r="C345" s="67"/>
      <c r="D345" s="67"/>
      <c r="E345" s="67"/>
      <c r="F345" s="67"/>
      <c r="G345" s="67"/>
      <c r="H345" s="67"/>
      <c r="I345" s="68"/>
    </row>
    <row r="346" spans="1:9" ht="15.5" x14ac:dyDescent="0.25">
      <c r="A346" s="67"/>
      <c r="B346" s="67"/>
      <c r="C346" s="67"/>
      <c r="D346" s="67"/>
      <c r="E346" s="67"/>
      <c r="F346" s="67"/>
      <c r="G346" s="67"/>
      <c r="H346" s="67"/>
      <c r="I346" s="68"/>
    </row>
    <row r="347" spans="1:9" ht="15.5" x14ac:dyDescent="0.25">
      <c r="A347" s="67"/>
      <c r="B347" s="67"/>
      <c r="C347" s="67"/>
      <c r="D347" s="67"/>
      <c r="E347" s="67"/>
      <c r="F347" s="67"/>
      <c r="G347" s="67"/>
      <c r="H347" s="67"/>
      <c r="I347" s="68"/>
    </row>
    <row r="348" spans="1:9" ht="15.5" x14ac:dyDescent="0.25">
      <c r="A348" s="67"/>
      <c r="B348" s="67"/>
      <c r="C348" s="67"/>
      <c r="D348" s="67"/>
      <c r="E348" s="67"/>
      <c r="F348" s="67"/>
      <c r="G348" s="67"/>
      <c r="H348" s="67"/>
      <c r="I348" s="68"/>
    </row>
    <row r="349" spans="1:9" ht="15.5" x14ac:dyDescent="0.25">
      <c r="A349" s="67"/>
      <c r="B349" s="67"/>
      <c r="C349" s="67"/>
      <c r="D349" s="67"/>
      <c r="E349" s="67"/>
      <c r="F349" s="67"/>
      <c r="G349" s="67"/>
      <c r="H349" s="67"/>
      <c r="I349" s="68"/>
    </row>
    <row r="350" spans="1:9" ht="15.5" x14ac:dyDescent="0.25">
      <c r="A350" s="67"/>
      <c r="B350" s="67"/>
      <c r="C350" s="67"/>
      <c r="D350" s="67"/>
      <c r="E350" s="67"/>
      <c r="F350" s="67"/>
      <c r="G350" s="67"/>
      <c r="H350" s="67"/>
      <c r="I350" s="68"/>
    </row>
    <row r="351" spans="1:9" ht="15.5" x14ac:dyDescent="0.25">
      <c r="A351" s="67"/>
      <c r="B351" s="67"/>
      <c r="C351" s="67"/>
      <c r="D351" s="67"/>
      <c r="E351" s="67"/>
      <c r="F351" s="67"/>
      <c r="G351" s="67"/>
      <c r="H351" s="67"/>
      <c r="I351" s="68"/>
    </row>
    <row r="352" spans="1:9" ht="15.5" x14ac:dyDescent="0.25">
      <c r="A352" s="67"/>
      <c r="B352" s="67"/>
      <c r="C352" s="67"/>
      <c r="D352" s="67"/>
      <c r="E352" s="67"/>
      <c r="F352" s="67"/>
      <c r="G352" s="67"/>
      <c r="H352" s="67"/>
      <c r="I352" s="68"/>
    </row>
    <row r="353" spans="1:9" ht="15.5" x14ac:dyDescent="0.25">
      <c r="A353" s="67"/>
      <c r="B353" s="67"/>
      <c r="C353" s="67"/>
      <c r="D353" s="67"/>
      <c r="E353" s="67"/>
      <c r="F353" s="67"/>
      <c r="G353" s="67"/>
      <c r="H353" s="67"/>
      <c r="I353" s="68"/>
    </row>
    <row r="354" spans="1:9" ht="15.5" x14ac:dyDescent="0.25">
      <c r="A354" s="67"/>
      <c r="B354" s="67"/>
      <c r="C354" s="67"/>
      <c r="D354" s="67"/>
      <c r="E354" s="67"/>
      <c r="F354" s="67"/>
      <c r="G354" s="67"/>
      <c r="H354" s="67"/>
      <c r="I354" s="68"/>
    </row>
    <row r="355" spans="1:9" ht="15.5" x14ac:dyDescent="0.25">
      <c r="A355" s="67"/>
      <c r="B355" s="67"/>
      <c r="C355" s="67"/>
      <c r="D355" s="67"/>
      <c r="E355" s="67"/>
      <c r="F355" s="67"/>
      <c r="G355" s="67"/>
      <c r="H355" s="67"/>
      <c r="I355" s="68"/>
    </row>
    <row r="356" spans="1:9" ht="15.5" x14ac:dyDescent="0.25">
      <c r="A356" s="67"/>
      <c r="B356" s="67"/>
      <c r="C356" s="67"/>
      <c r="D356" s="67"/>
      <c r="E356" s="67"/>
      <c r="F356" s="67"/>
      <c r="G356" s="67"/>
      <c r="H356" s="67"/>
      <c r="I356" s="68"/>
    </row>
    <row r="357" spans="1:9" ht="15.5" x14ac:dyDescent="0.25">
      <c r="A357" s="67"/>
      <c r="B357" s="67"/>
      <c r="C357" s="67"/>
      <c r="D357" s="67"/>
      <c r="E357" s="67"/>
      <c r="F357" s="67"/>
      <c r="G357" s="67"/>
      <c r="H357" s="67"/>
      <c r="I357" s="68"/>
    </row>
    <row r="358" spans="1:9" ht="15.5" x14ac:dyDescent="0.25">
      <c r="A358" s="67"/>
      <c r="B358" s="67"/>
      <c r="C358" s="67"/>
      <c r="D358" s="67"/>
      <c r="E358" s="67"/>
      <c r="F358" s="67"/>
      <c r="G358" s="67"/>
      <c r="H358" s="67"/>
      <c r="I358" s="68"/>
    </row>
    <row r="359" spans="1:9" ht="15.5" x14ac:dyDescent="0.25">
      <c r="A359" s="67"/>
      <c r="B359" s="67"/>
      <c r="C359" s="67"/>
      <c r="D359" s="67"/>
      <c r="E359" s="67"/>
      <c r="F359" s="67"/>
      <c r="G359" s="67"/>
      <c r="H359" s="67"/>
      <c r="I359" s="68"/>
    </row>
    <row r="360" spans="1:9" ht="15.5" x14ac:dyDescent="0.25">
      <c r="A360" s="67"/>
      <c r="B360" s="67"/>
      <c r="C360" s="67"/>
      <c r="D360" s="67"/>
      <c r="E360" s="67"/>
      <c r="F360" s="67"/>
      <c r="G360" s="67"/>
      <c r="H360" s="67"/>
      <c r="I360" s="68"/>
    </row>
    <row r="361" spans="1:9" ht="15.5" x14ac:dyDescent="0.25">
      <c r="A361" s="67"/>
      <c r="B361" s="67"/>
      <c r="C361" s="67"/>
      <c r="D361" s="67"/>
      <c r="E361" s="67"/>
      <c r="F361" s="67"/>
      <c r="G361" s="67"/>
      <c r="H361" s="67"/>
      <c r="I361" s="68"/>
    </row>
    <row r="362" spans="1:9" ht="15.5" x14ac:dyDescent="0.25">
      <c r="A362" s="67"/>
      <c r="B362" s="67"/>
      <c r="C362" s="67"/>
      <c r="D362" s="67"/>
      <c r="E362" s="67"/>
      <c r="F362" s="67"/>
      <c r="G362" s="67"/>
      <c r="H362" s="67"/>
      <c r="I362" s="68"/>
    </row>
    <row r="363" spans="1:9" ht="15.5" x14ac:dyDescent="0.25">
      <c r="A363" s="67"/>
      <c r="B363" s="67"/>
      <c r="C363" s="67"/>
      <c r="D363" s="67"/>
      <c r="E363" s="67"/>
      <c r="F363" s="67"/>
      <c r="G363" s="67"/>
      <c r="H363" s="67"/>
      <c r="I363" s="68"/>
    </row>
    <row r="364" spans="1:9" ht="15.5" x14ac:dyDescent="0.25">
      <c r="A364" s="67"/>
      <c r="B364" s="67"/>
      <c r="C364" s="67"/>
      <c r="D364" s="67"/>
      <c r="E364" s="67"/>
      <c r="F364" s="67"/>
      <c r="G364" s="67"/>
      <c r="H364" s="67"/>
      <c r="I364" s="68"/>
    </row>
    <row r="365" spans="1:9" ht="15.5" x14ac:dyDescent="0.25">
      <c r="A365" s="67"/>
      <c r="B365" s="67"/>
      <c r="C365" s="67"/>
      <c r="D365" s="67"/>
      <c r="E365" s="67"/>
      <c r="F365" s="67"/>
      <c r="G365" s="67"/>
      <c r="H365" s="67"/>
      <c r="I365" s="68"/>
    </row>
    <row r="366" spans="1:9" ht="15.5" x14ac:dyDescent="0.25">
      <c r="A366" s="67"/>
      <c r="B366" s="67"/>
      <c r="C366" s="67"/>
      <c r="D366" s="67"/>
      <c r="E366" s="67"/>
      <c r="F366" s="67"/>
      <c r="G366" s="67"/>
      <c r="H366" s="67"/>
      <c r="I366" s="68"/>
    </row>
    <row r="367" spans="1:9" ht="15.5" x14ac:dyDescent="0.25">
      <c r="A367" s="67"/>
      <c r="B367" s="67"/>
      <c r="C367" s="67"/>
      <c r="D367" s="67"/>
      <c r="E367" s="67"/>
      <c r="F367" s="67"/>
      <c r="G367" s="67"/>
      <c r="H367" s="67"/>
      <c r="I367" s="68"/>
    </row>
    <row r="368" spans="1:9" ht="15.5" x14ac:dyDescent="0.25">
      <c r="A368" s="67"/>
      <c r="B368" s="67"/>
      <c r="C368" s="67"/>
      <c r="D368" s="67"/>
      <c r="E368" s="67"/>
      <c r="F368" s="67"/>
      <c r="G368" s="67"/>
      <c r="H368" s="67"/>
      <c r="I368" s="68"/>
    </row>
    <row r="369" spans="1:9" ht="15.5" x14ac:dyDescent="0.25">
      <c r="A369" s="67"/>
      <c r="B369" s="67"/>
      <c r="C369" s="67"/>
      <c r="D369" s="67"/>
      <c r="E369" s="67"/>
      <c r="F369" s="67"/>
      <c r="G369" s="67"/>
      <c r="H369" s="67"/>
      <c r="I369" s="68"/>
    </row>
    <row r="370" spans="1:9" ht="15.5" x14ac:dyDescent="0.25">
      <c r="A370" s="67"/>
      <c r="B370" s="67"/>
      <c r="C370" s="67"/>
      <c r="D370" s="67"/>
      <c r="E370" s="67"/>
      <c r="F370" s="67"/>
      <c r="G370" s="67"/>
      <c r="H370" s="67"/>
      <c r="I370" s="68"/>
    </row>
    <row r="371" spans="1:9" ht="15.5" x14ac:dyDescent="0.25">
      <c r="A371" s="67"/>
      <c r="B371" s="67"/>
      <c r="C371" s="67"/>
      <c r="D371" s="67"/>
      <c r="E371" s="67"/>
      <c r="F371" s="67"/>
      <c r="G371" s="67"/>
      <c r="H371" s="67"/>
      <c r="I371" s="68"/>
    </row>
    <row r="372" spans="1:9" ht="15.5" x14ac:dyDescent="0.25">
      <c r="A372" s="67"/>
      <c r="B372" s="67"/>
      <c r="C372" s="67"/>
      <c r="D372" s="67"/>
      <c r="E372" s="67"/>
      <c r="F372" s="67"/>
      <c r="G372" s="67"/>
      <c r="H372" s="67"/>
      <c r="I372" s="68"/>
    </row>
    <row r="373" spans="1:9" ht="15.5" x14ac:dyDescent="0.25">
      <c r="A373" s="67"/>
      <c r="B373" s="67"/>
      <c r="C373" s="67"/>
      <c r="D373" s="67"/>
      <c r="E373" s="67"/>
      <c r="F373" s="67"/>
      <c r="G373" s="67"/>
      <c r="H373" s="67"/>
      <c r="I373" s="68"/>
    </row>
    <row r="374" spans="1:9" ht="15.5" x14ac:dyDescent="0.25">
      <c r="A374" s="67"/>
      <c r="B374" s="67"/>
      <c r="C374" s="67"/>
      <c r="D374" s="67"/>
      <c r="E374" s="67"/>
      <c r="F374" s="67"/>
      <c r="G374" s="67"/>
      <c r="H374" s="67"/>
      <c r="I374" s="68"/>
    </row>
    <row r="375" spans="1:9" ht="15.5" x14ac:dyDescent="0.25">
      <c r="A375" s="67"/>
      <c r="B375" s="67"/>
      <c r="C375" s="67"/>
      <c r="D375" s="67"/>
      <c r="E375" s="67"/>
      <c r="F375" s="67"/>
      <c r="G375" s="67"/>
      <c r="H375" s="67"/>
      <c r="I375" s="68"/>
    </row>
    <row r="376" spans="1:9" ht="15.5" x14ac:dyDescent="0.25">
      <c r="A376" s="67"/>
      <c r="B376" s="67"/>
      <c r="C376" s="67"/>
      <c r="D376" s="67"/>
      <c r="E376" s="67"/>
      <c r="F376" s="67"/>
      <c r="G376" s="67"/>
      <c r="H376" s="67"/>
      <c r="I376" s="68"/>
    </row>
    <row r="377" spans="1:9" ht="15.5" x14ac:dyDescent="0.25">
      <c r="A377" s="67"/>
      <c r="B377" s="67"/>
      <c r="C377" s="67"/>
      <c r="D377" s="67"/>
      <c r="E377" s="67"/>
      <c r="F377" s="67"/>
      <c r="G377" s="67"/>
      <c r="H377" s="67"/>
      <c r="I377" s="68"/>
    </row>
    <row r="378" spans="1:9" ht="15.5" x14ac:dyDescent="0.25">
      <c r="A378" s="67"/>
      <c r="B378" s="67"/>
      <c r="C378" s="67"/>
      <c r="D378" s="67"/>
      <c r="E378" s="67"/>
      <c r="F378" s="67"/>
      <c r="G378" s="67"/>
      <c r="H378" s="67"/>
      <c r="I378" s="68"/>
    </row>
    <row r="379" spans="1:9" ht="15.5" x14ac:dyDescent="0.25">
      <c r="A379" s="67"/>
      <c r="B379" s="67"/>
      <c r="C379" s="67"/>
      <c r="D379" s="67"/>
      <c r="E379" s="67"/>
      <c r="F379" s="67"/>
      <c r="G379" s="67"/>
      <c r="H379" s="67"/>
      <c r="I379" s="68"/>
    </row>
    <row r="380" spans="1:9" ht="15.5" x14ac:dyDescent="0.25">
      <c r="A380" s="67"/>
      <c r="B380" s="67"/>
      <c r="C380" s="67"/>
      <c r="D380" s="67"/>
      <c r="E380" s="67"/>
      <c r="F380" s="67"/>
      <c r="G380" s="67"/>
      <c r="H380" s="67"/>
      <c r="I380" s="68"/>
    </row>
    <row r="381" spans="1:9" ht="15.5" x14ac:dyDescent="0.25">
      <c r="A381" s="67"/>
      <c r="B381" s="67"/>
      <c r="C381" s="67"/>
      <c r="D381" s="67"/>
      <c r="E381" s="67"/>
      <c r="F381" s="67"/>
      <c r="G381" s="67"/>
      <c r="H381" s="67"/>
      <c r="I381" s="68"/>
    </row>
    <row r="382" spans="1:9" ht="15.5" x14ac:dyDescent="0.25">
      <c r="A382" s="67"/>
      <c r="B382" s="67"/>
      <c r="C382" s="67"/>
      <c r="D382" s="67"/>
      <c r="E382" s="67"/>
      <c r="F382" s="67"/>
      <c r="G382" s="67"/>
      <c r="H382" s="67"/>
      <c r="I382" s="68"/>
    </row>
    <row r="383" spans="1:9" ht="15.5" x14ac:dyDescent="0.25">
      <c r="A383" s="67"/>
      <c r="B383" s="67"/>
      <c r="C383" s="67"/>
      <c r="D383" s="67"/>
      <c r="E383" s="67"/>
      <c r="F383" s="67"/>
      <c r="G383" s="67"/>
      <c r="H383" s="67"/>
      <c r="I383" s="68"/>
    </row>
    <row r="384" spans="1:9" ht="15.5" x14ac:dyDescent="0.25">
      <c r="A384" s="67"/>
      <c r="B384" s="67"/>
      <c r="C384" s="67"/>
      <c r="D384" s="67"/>
      <c r="E384" s="67"/>
      <c r="F384" s="67"/>
      <c r="G384" s="67"/>
      <c r="H384" s="67"/>
      <c r="I384" s="68"/>
    </row>
    <row r="385" spans="1:9" ht="15.5" x14ac:dyDescent="0.25">
      <c r="A385" s="67"/>
      <c r="B385" s="67"/>
      <c r="C385" s="67"/>
      <c r="D385" s="67"/>
      <c r="E385" s="67"/>
      <c r="F385" s="67"/>
      <c r="G385" s="67"/>
      <c r="H385" s="67"/>
      <c r="I385" s="68"/>
    </row>
    <row r="386" spans="1:9" ht="15.5" x14ac:dyDescent="0.25">
      <c r="A386" s="67"/>
      <c r="B386" s="67"/>
      <c r="C386" s="67"/>
      <c r="D386" s="67"/>
      <c r="E386" s="67"/>
      <c r="F386" s="67"/>
      <c r="G386" s="67"/>
      <c r="H386" s="67"/>
      <c r="I386" s="68"/>
    </row>
    <row r="387" spans="1:9" ht="15.5" x14ac:dyDescent="0.25">
      <c r="A387" s="67"/>
      <c r="B387" s="67"/>
      <c r="C387" s="67"/>
      <c r="D387" s="67"/>
      <c r="E387" s="67"/>
      <c r="F387" s="67"/>
      <c r="G387" s="67"/>
      <c r="H387" s="67"/>
      <c r="I387" s="68"/>
    </row>
    <row r="388" spans="1:9" ht="15.5" x14ac:dyDescent="0.25">
      <c r="A388" s="67"/>
      <c r="B388" s="67"/>
      <c r="C388" s="67"/>
      <c r="D388" s="67"/>
      <c r="E388" s="67"/>
      <c r="F388" s="67"/>
      <c r="G388" s="67"/>
      <c r="H388" s="67"/>
      <c r="I388" s="68"/>
    </row>
    <row r="389" spans="1:9" ht="15.5" x14ac:dyDescent="0.25">
      <c r="A389" s="67"/>
      <c r="B389" s="67"/>
      <c r="C389" s="67"/>
      <c r="D389" s="67"/>
      <c r="E389" s="67"/>
      <c r="F389" s="67"/>
      <c r="G389" s="67"/>
      <c r="H389" s="67"/>
      <c r="I389" s="68"/>
    </row>
    <row r="390" spans="1:9" ht="15.5" x14ac:dyDescent="0.25">
      <c r="A390" s="67"/>
      <c r="B390" s="67"/>
      <c r="C390" s="67"/>
      <c r="D390" s="67"/>
      <c r="E390" s="67"/>
      <c r="F390" s="67"/>
      <c r="G390" s="67"/>
      <c r="H390" s="67"/>
      <c r="I390" s="68"/>
    </row>
    <row r="391" spans="1:9" ht="15.5" x14ac:dyDescent="0.25">
      <c r="A391" s="67"/>
      <c r="B391" s="67"/>
      <c r="C391" s="67"/>
      <c r="D391" s="67"/>
      <c r="E391" s="67"/>
      <c r="F391" s="67"/>
      <c r="G391" s="67"/>
      <c r="H391" s="67"/>
      <c r="I391" s="68"/>
    </row>
    <row r="392" spans="1:9" ht="15.5" x14ac:dyDescent="0.25">
      <c r="A392" s="67"/>
      <c r="B392" s="67"/>
      <c r="C392" s="67"/>
      <c r="D392" s="67"/>
      <c r="E392" s="67"/>
      <c r="F392" s="67"/>
      <c r="G392" s="67"/>
      <c r="H392" s="67"/>
      <c r="I392" s="68"/>
    </row>
    <row r="393" spans="1:9" ht="15.5" x14ac:dyDescent="0.25">
      <c r="A393" s="67"/>
      <c r="B393" s="67"/>
      <c r="C393" s="67"/>
      <c r="D393" s="67"/>
      <c r="E393" s="67"/>
      <c r="F393" s="67"/>
      <c r="G393" s="67"/>
      <c r="H393" s="67"/>
      <c r="I393" s="68"/>
    </row>
    <row r="394" spans="1:9" ht="15.5" x14ac:dyDescent="0.25">
      <c r="A394" s="67"/>
      <c r="B394" s="67"/>
      <c r="C394" s="67"/>
      <c r="D394" s="67"/>
      <c r="E394" s="67"/>
      <c r="F394" s="67"/>
      <c r="G394" s="67"/>
      <c r="H394" s="67"/>
      <c r="I394" s="68"/>
    </row>
    <row r="395" spans="1:9" ht="15.5" x14ac:dyDescent="0.25">
      <c r="A395" s="67"/>
      <c r="B395" s="67"/>
      <c r="C395" s="67"/>
      <c r="D395" s="67"/>
      <c r="E395" s="67"/>
      <c r="F395" s="67"/>
      <c r="G395" s="67"/>
      <c r="H395" s="67"/>
      <c r="I395" s="68"/>
    </row>
    <row r="396" spans="1:9" ht="15.5" x14ac:dyDescent="0.25">
      <c r="A396" s="67"/>
      <c r="B396" s="67"/>
      <c r="C396" s="67"/>
      <c r="D396" s="67"/>
      <c r="E396" s="67"/>
      <c r="F396" s="67"/>
      <c r="G396" s="67"/>
      <c r="H396" s="67"/>
      <c r="I396" s="68"/>
    </row>
    <row r="397" spans="1:9" ht="15.5" x14ac:dyDescent="0.25">
      <c r="A397" s="67"/>
      <c r="B397" s="67"/>
      <c r="C397" s="67"/>
      <c r="D397" s="67"/>
      <c r="E397" s="67"/>
      <c r="F397" s="67"/>
      <c r="G397" s="67"/>
      <c r="H397" s="67"/>
      <c r="I397" s="68"/>
    </row>
    <row r="398" spans="1:9" ht="15.5" x14ac:dyDescent="0.25">
      <c r="A398" s="67"/>
      <c r="B398" s="67"/>
      <c r="C398" s="67"/>
      <c r="D398" s="67"/>
      <c r="E398" s="67"/>
      <c r="F398" s="67"/>
      <c r="G398" s="67"/>
      <c r="H398" s="67"/>
      <c r="I398" s="68"/>
    </row>
    <row r="399" spans="1:9" ht="15.5" x14ac:dyDescent="0.25">
      <c r="A399" s="67"/>
      <c r="B399" s="67"/>
      <c r="C399" s="67"/>
      <c r="D399" s="67"/>
      <c r="E399" s="67"/>
      <c r="F399" s="67"/>
      <c r="G399" s="67"/>
      <c r="H399" s="67"/>
      <c r="I399" s="68"/>
    </row>
    <row r="400" spans="1:9" ht="15.5" x14ac:dyDescent="0.35">
      <c r="A400" s="100"/>
      <c r="B400" s="100"/>
      <c r="C400" s="100"/>
      <c r="D400" s="100"/>
      <c r="E400" s="100"/>
      <c r="F400" s="100"/>
      <c r="G400" s="100"/>
      <c r="H400" s="100"/>
    </row>
    <row r="401" spans="1:8" ht="15.5" x14ac:dyDescent="0.35">
      <c r="A401" s="100"/>
      <c r="B401" s="100"/>
      <c r="C401" s="100"/>
      <c r="D401" s="100"/>
      <c r="E401" s="100"/>
      <c r="F401" s="100"/>
      <c r="G401" s="100"/>
      <c r="H401" s="100"/>
    </row>
    <row r="402" spans="1:8" ht="15.5" x14ac:dyDescent="0.35">
      <c r="A402" s="100"/>
      <c r="B402" s="100"/>
      <c r="C402" s="100"/>
      <c r="D402" s="100"/>
      <c r="E402" s="100"/>
      <c r="F402" s="100"/>
      <c r="G402" s="100"/>
      <c r="H402" s="100"/>
    </row>
    <row r="403" spans="1:8" ht="15.5" x14ac:dyDescent="0.35">
      <c r="A403" s="100"/>
      <c r="B403" s="100"/>
      <c r="C403" s="100"/>
      <c r="D403" s="100"/>
      <c r="E403" s="100"/>
      <c r="F403" s="100"/>
      <c r="G403" s="100"/>
      <c r="H403" s="100"/>
    </row>
    <row r="404" spans="1:8" ht="15.5" x14ac:dyDescent="0.35">
      <c r="A404" s="100"/>
      <c r="B404" s="100"/>
      <c r="C404" s="100"/>
      <c r="D404" s="100"/>
      <c r="E404" s="100"/>
      <c r="F404" s="100"/>
      <c r="G404" s="100"/>
      <c r="H404" s="100"/>
    </row>
    <row r="405" spans="1:8" ht="15.5" x14ac:dyDescent="0.35">
      <c r="A405" s="100"/>
      <c r="B405" s="100"/>
      <c r="C405" s="100"/>
      <c r="D405" s="100"/>
      <c r="E405" s="100"/>
      <c r="F405" s="100"/>
      <c r="G405" s="100"/>
      <c r="H405" s="100"/>
    </row>
    <row r="406" spans="1:8" ht="15.5" x14ac:dyDescent="0.35">
      <c r="A406" s="100"/>
      <c r="B406" s="100"/>
      <c r="C406" s="100"/>
      <c r="D406" s="100"/>
      <c r="E406" s="100"/>
      <c r="F406" s="100"/>
      <c r="G406" s="100"/>
      <c r="H406" s="100"/>
    </row>
    <row r="407" spans="1:8" ht="15.5" x14ac:dyDescent="0.35">
      <c r="A407" s="100"/>
      <c r="B407" s="100"/>
      <c r="C407" s="100"/>
      <c r="D407" s="100"/>
      <c r="E407" s="100"/>
      <c r="F407" s="100"/>
      <c r="G407" s="100"/>
      <c r="H407" s="100"/>
    </row>
    <row r="408" spans="1:8" ht="15.5" x14ac:dyDescent="0.35">
      <c r="A408" s="100"/>
      <c r="B408" s="100"/>
      <c r="C408" s="100"/>
      <c r="D408" s="100"/>
      <c r="E408" s="100"/>
      <c r="F408" s="100"/>
      <c r="G408" s="100"/>
      <c r="H408" s="100"/>
    </row>
    <row r="409" spans="1:8" ht="15.5" x14ac:dyDescent="0.35">
      <c r="A409" s="100"/>
      <c r="B409" s="100"/>
      <c r="C409" s="100"/>
      <c r="D409" s="100"/>
      <c r="E409" s="100"/>
      <c r="F409" s="100"/>
      <c r="G409" s="100"/>
      <c r="H409" s="100"/>
    </row>
    <row r="410" spans="1:8" ht="15.5" x14ac:dyDescent="0.35">
      <c r="A410" s="100"/>
      <c r="B410" s="100"/>
      <c r="C410" s="100"/>
      <c r="D410" s="100"/>
      <c r="E410" s="100"/>
      <c r="F410" s="100"/>
      <c r="G410" s="100"/>
      <c r="H410" s="100"/>
    </row>
    <row r="411" spans="1:8" ht="15.5" x14ac:dyDescent="0.35">
      <c r="A411" s="100"/>
      <c r="B411" s="100"/>
      <c r="C411" s="100"/>
      <c r="D411" s="100"/>
      <c r="E411" s="100"/>
      <c r="F411" s="100"/>
      <c r="G411" s="100"/>
      <c r="H411" s="100"/>
    </row>
    <row r="412" spans="1:8" ht="15.5" x14ac:dyDescent="0.35">
      <c r="A412" s="100"/>
      <c r="B412" s="100"/>
      <c r="C412" s="100"/>
      <c r="D412" s="100"/>
      <c r="E412" s="100"/>
      <c r="F412" s="100"/>
      <c r="G412" s="100"/>
      <c r="H412" s="100"/>
    </row>
    <row r="413" spans="1:8" ht="15.5" x14ac:dyDescent="0.35">
      <c r="A413" s="100"/>
      <c r="B413" s="100"/>
      <c r="C413" s="100"/>
      <c r="D413" s="100"/>
      <c r="E413" s="100"/>
      <c r="F413" s="100"/>
      <c r="G413" s="100"/>
      <c r="H413" s="100"/>
    </row>
    <row r="414" spans="1:8" ht="15.5" x14ac:dyDescent="0.35">
      <c r="A414" s="100"/>
      <c r="B414" s="100"/>
      <c r="C414" s="100"/>
      <c r="D414" s="100"/>
      <c r="E414" s="100"/>
      <c r="F414" s="100"/>
      <c r="G414" s="100"/>
      <c r="H414" s="100"/>
    </row>
    <row r="415" spans="1:8" ht="15.5" x14ac:dyDescent="0.35">
      <c r="A415" s="100"/>
      <c r="B415" s="100"/>
      <c r="C415" s="100"/>
      <c r="D415" s="100"/>
      <c r="E415" s="100"/>
      <c r="F415" s="100"/>
      <c r="G415" s="100"/>
      <c r="H415" s="100"/>
    </row>
    <row r="416" spans="1:8" ht="15.5" x14ac:dyDescent="0.35">
      <c r="A416" s="100"/>
      <c r="B416" s="100"/>
      <c r="C416" s="100"/>
      <c r="D416" s="100"/>
      <c r="E416" s="100"/>
      <c r="F416" s="100"/>
      <c r="G416" s="100"/>
      <c r="H416" s="100"/>
    </row>
    <row r="417" spans="1:8" ht="15.5" x14ac:dyDescent="0.35">
      <c r="A417" s="100"/>
      <c r="B417" s="100"/>
      <c r="C417" s="100"/>
      <c r="D417" s="100"/>
      <c r="E417" s="100"/>
      <c r="F417" s="100"/>
      <c r="G417" s="100"/>
      <c r="H417" s="100"/>
    </row>
    <row r="418" spans="1:8" ht="15.5" x14ac:dyDescent="0.35">
      <c r="A418" s="100"/>
      <c r="B418" s="100"/>
      <c r="C418" s="100"/>
      <c r="D418" s="100"/>
      <c r="E418" s="100"/>
      <c r="F418" s="100"/>
      <c r="G418" s="100"/>
      <c r="H418" s="100"/>
    </row>
    <row r="419" spans="1:8" ht="15.5" x14ac:dyDescent="0.35">
      <c r="A419" s="100"/>
      <c r="B419" s="100"/>
      <c r="C419" s="100"/>
      <c r="D419" s="100"/>
      <c r="E419" s="100"/>
      <c r="F419" s="100"/>
      <c r="G419" s="100"/>
      <c r="H419" s="100"/>
    </row>
    <row r="420" spans="1:8" ht="15.5" x14ac:dyDescent="0.35">
      <c r="A420" s="100"/>
      <c r="B420" s="100"/>
      <c r="C420" s="100"/>
      <c r="D420" s="100"/>
      <c r="E420" s="100"/>
      <c r="F420" s="100"/>
      <c r="G420" s="100"/>
      <c r="H420" s="100"/>
    </row>
    <row r="421" spans="1:8" ht="15.5" x14ac:dyDescent="0.35">
      <c r="A421" s="100"/>
      <c r="B421" s="100"/>
      <c r="C421" s="100"/>
      <c r="D421" s="100"/>
      <c r="E421" s="100"/>
      <c r="F421" s="100"/>
      <c r="G421" s="100"/>
      <c r="H421" s="100"/>
    </row>
    <row r="422" spans="1:8" ht="15.5" x14ac:dyDescent="0.35">
      <c r="A422" s="100"/>
      <c r="B422" s="100"/>
      <c r="C422" s="100"/>
      <c r="D422" s="100"/>
      <c r="E422" s="100"/>
      <c r="F422" s="100"/>
      <c r="G422" s="100"/>
      <c r="H422" s="100"/>
    </row>
    <row r="423" spans="1:8" ht="15.5" x14ac:dyDescent="0.35">
      <c r="A423" s="100"/>
      <c r="B423" s="100"/>
      <c r="C423" s="100"/>
      <c r="D423" s="100"/>
      <c r="E423" s="100"/>
      <c r="F423" s="100"/>
      <c r="G423" s="100"/>
      <c r="H423" s="100"/>
    </row>
    <row r="424" spans="1:8" ht="15.5" x14ac:dyDescent="0.35">
      <c r="A424" s="100"/>
      <c r="B424" s="100"/>
      <c r="C424" s="100"/>
      <c r="D424" s="100"/>
      <c r="E424" s="100"/>
      <c r="F424" s="100"/>
      <c r="G424" s="100"/>
      <c r="H424" s="100"/>
    </row>
    <row r="425" spans="1:8" ht="15.5" x14ac:dyDescent="0.35">
      <c r="A425" s="100"/>
      <c r="B425" s="100"/>
      <c r="C425" s="100"/>
      <c r="D425" s="100"/>
      <c r="E425" s="100"/>
      <c r="F425" s="100"/>
      <c r="G425" s="100"/>
      <c r="H425" s="100"/>
    </row>
    <row r="426" spans="1:8" ht="15.5" x14ac:dyDescent="0.35">
      <c r="A426" s="100"/>
      <c r="B426" s="100"/>
      <c r="C426" s="100"/>
      <c r="D426" s="100"/>
      <c r="E426" s="100"/>
      <c r="F426" s="100"/>
      <c r="G426" s="100"/>
      <c r="H426" s="100"/>
    </row>
    <row r="427" spans="1:8" ht="15.5" x14ac:dyDescent="0.35">
      <c r="A427" s="100"/>
      <c r="B427" s="100"/>
      <c r="C427" s="100"/>
      <c r="D427" s="100"/>
      <c r="E427" s="100"/>
      <c r="F427" s="100"/>
      <c r="G427" s="100"/>
      <c r="H427" s="100"/>
    </row>
    <row r="428" spans="1:8" ht="15.5" x14ac:dyDescent="0.35">
      <c r="A428" s="100"/>
      <c r="B428" s="100"/>
      <c r="C428" s="100"/>
      <c r="D428" s="100"/>
      <c r="E428" s="100"/>
      <c r="F428" s="100"/>
      <c r="G428" s="100"/>
      <c r="H428" s="100"/>
    </row>
    <row r="429" spans="1:8" ht="15.5" x14ac:dyDescent="0.35">
      <c r="A429" s="100"/>
      <c r="B429" s="100"/>
      <c r="C429" s="100"/>
      <c r="D429" s="100"/>
      <c r="E429" s="100"/>
      <c r="F429" s="100"/>
      <c r="G429" s="100"/>
      <c r="H429" s="100"/>
    </row>
    <row r="430" spans="1:8" ht="15.5" x14ac:dyDescent="0.35">
      <c r="A430" s="100"/>
      <c r="B430" s="100"/>
      <c r="C430" s="100"/>
      <c r="D430" s="100"/>
      <c r="E430" s="100"/>
      <c r="F430" s="100"/>
      <c r="G430" s="100"/>
      <c r="H430" s="100"/>
    </row>
    <row r="431" spans="1:8" ht="15.5" x14ac:dyDescent="0.35">
      <c r="A431" s="100"/>
      <c r="B431" s="100"/>
      <c r="C431" s="100"/>
      <c r="D431" s="100"/>
      <c r="E431" s="100"/>
      <c r="F431" s="100"/>
      <c r="G431" s="100"/>
      <c r="H431" s="100"/>
    </row>
    <row r="432" spans="1:8" ht="15.5" x14ac:dyDescent="0.35">
      <c r="A432" s="100"/>
      <c r="B432" s="100"/>
      <c r="C432" s="100"/>
      <c r="D432" s="100"/>
      <c r="E432" s="100"/>
      <c r="F432" s="100"/>
      <c r="G432" s="100"/>
      <c r="H432" s="100"/>
    </row>
    <row r="433" spans="1:8" ht="15.5" x14ac:dyDescent="0.35">
      <c r="A433" s="100"/>
      <c r="B433" s="100"/>
      <c r="C433" s="100"/>
      <c r="D433" s="100"/>
      <c r="E433" s="100"/>
      <c r="F433" s="100"/>
      <c r="G433" s="100"/>
      <c r="H433" s="100"/>
    </row>
    <row r="434" spans="1:8" ht="15.5" x14ac:dyDescent="0.35">
      <c r="A434" s="100"/>
      <c r="B434" s="100"/>
      <c r="C434" s="100"/>
      <c r="D434" s="100"/>
      <c r="E434" s="100"/>
      <c r="F434" s="100"/>
      <c r="G434" s="100"/>
      <c r="H434" s="100"/>
    </row>
    <row r="435" spans="1:8" ht="15.5" x14ac:dyDescent="0.35">
      <c r="A435" s="100"/>
      <c r="B435" s="100"/>
      <c r="C435" s="100"/>
      <c r="D435" s="100"/>
      <c r="E435" s="100"/>
      <c r="F435" s="100"/>
      <c r="G435" s="100"/>
      <c r="H435" s="100"/>
    </row>
    <row r="436" spans="1:8" ht="15.5" x14ac:dyDescent="0.35">
      <c r="A436" s="100"/>
      <c r="B436" s="100"/>
      <c r="C436" s="100"/>
      <c r="D436" s="100"/>
      <c r="E436" s="100"/>
      <c r="F436" s="100"/>
      <c r="G436" s="100"/>
      <c r="H436" s="100"/>
    </row>
    <row r="437" spans="1:8" ht="15.5" x14ac:dyDescent="0.35">
      <c r="A437" s="100"/>
      <c r="B437" s="100"/>
      <c r="C437" s="100"/>
      <c r="D437" s="100"/>
      <c r="E437" s="100"/>
      <c r="F437" s="100"/>
      <c r="G437" s="100"/>
      <c r="H437" s="100"/>
    </row>
    <row r="438" spans="1:8" ht="15.5" x14ac:dyDescent="0.35">
      <c r="A438" s="100"/>
      <c r="B438" s="100"/>
      <c r="C438" s="100"/>
      <c r="D438" s="100"/>
      <c r="E438" s="100"/>
      <c r="F438" s="100"/>
      <c r="G438" s="100"/>
      <c r="H438" s="100"/>
    </row>
    <row r="439" spans="1:8" ht="15.5" x14ac:dyDescent="0.35">
      <c r="A439" s="100"/>
      <c r="B439" s="100"/>
      <c r="C439" s="100"/>
      <c r="D439" s="100"/>
      <c r="E439" s="100"/>
      <c r="F439" s="100"/>
      <c r="G439" s="100"/>
      <c r="H439" s="100"/>
    </row>
    <row r="440" spans="1:8" ht="15.5" x14ac:dyDescent="0.35">
      <c r="A440" s="100"/>
      <c r="B440" s="100"/>
      <c r="C440" s="100"/>
      <c r="D440" s="100"/>
      <c r="E440" s="100"/>
      <c r="F440" s="100"/>
      <c r="G440" s="100"/>
      <c r="H440" s="100"/>
    </row>
    <row r="441" spans="1:8" ht="15.5" x14ac:dyDescent="0.35">
      <c r="A441" s="100"/>
      <c r="B441" s="100"/>
      <c r="C441" s="100"/>
      <c r="D441" s="100"/>
      <c r="E441" s="100"/>
      <c r="F441" s="100"/>
      <c r="G441" s="100"/>
      <c r="H441" s="100"/>
    </row>
    <row r="442" spans="1:8" ht="15.5" x14ac:dyDescent="0.35">
      <c r="A442" s="100"/>
      <c r="B442" s="100"/>
      <c r="C442" s="100"/>
      <c r="D442" s="100"/>
      <c r="E442" s="100"/>
      <c r="F442" s="100"/>
      <c r="G442" s="100"/>
      <c r="H442" s="100"/>
    </row>
    <row r="443" spans="1:8" ht="15.5" x14ac:dyDescent="0.35">
      <c r="A443" s="100"/>
      <c r="B443" s="100"/>
      <c r="C443" s="100"/>
      <c r="D443" s="100"/>
      <c r="E443" s="100"/>
      <c r="F443" s="100"/>
      <c r="G443" s="100"/>
      <c r="H443" s="100"/>
    </row>
    <row r="444" spans="1:8" ht="15.5" x14ac:dyDescent="0.35">
      <c r="A444" s="100"/>
      <c r="B444" s="100"/>
      <c r="C444" s="100"/>
      <c r="D444" s="100"/>
      <c r="E444" s="100"/>
      <c r="F444" s="100"/>
      <c r="G444" s="100"/>
      <c r="H444" s="100"/>
    </row>
    <row r="445" spans="1:8" ht="15.5" x14ac:dyDescent="0.35">
      <c r="A445" s="100"/>
      <c r="B445" s="100"/>
      <c r="C445" s="100"/>
      <c r="D445" s="100"/>
      <c r="E445" s="100"/>
      <c r="F445" s="100"/>
      <c r="G445" s="100"/>
      <c r="H445" s="100"/>
    </row>
    <row r="446" spans="1:8" ht="15.5" x14ac:dyDescent="0.35">
      <c r="A446" s="100"/>
      <c r="B446" s="100"/>
      <c r="C446" s="100"/>
      <c r="D446" s="100"/>
      <c r="E446" s="100"/>
      <c r="F446" s="100"/>
      <c r="G446" s="100"/>
      <c r="H446" s="100"/>
    </row>
    <row r="447" spans="1:8" ht="15.5" x14ac:dyDescent="0.35">
      <c r="A447" s="100"/>
      <c r="B447" s="100"/>
      <c r="C447" s="100"/>
      <c r="D447" s="100"/>
      <c r="E447" s="100"/>
      <c r="F447" s="100"/>
      <c r="G447" s="100"/>
      <c r="H447" s="100"/>
    </row>
    <row r="448" spans="1:8" ht="15.5" x14ac:dyDescent="0.35">
      <c r="A448" s="100"/>
      <c r="B448" s="100"/>
      <c r="C448" s="100"/>
      <c r="D448" s="100"/>
      <c r="E448" s="100"/>
      <c r="F448" s="100"/>
      <c r="G448" s="100"/>
      <c r="H448" s="100"/>
    </row>
    <row r="449" spans="1:8" ht="15.5" x14ac:dyDescent="0.35">
      <c r="A449" s="100"/>
      <c r="B449" s="100"/>
      <c r="C449" s="100"/>
      <c r="D449" s="100"/>
      <c r="E449" s="100"/>
      <c r="F449" s="100"/>
      <c r="G449" s="100"/>
      <c r="H449" s="100"/>
    </row>
    <row r="450" spans="1:8" ht="15.5" x14ac:dyDescent="0.35">
      <c r="A450" s="100"/>
      <c r="B450" s="100"/>
      <c r="C450" s="100"/>
      <c r="D450" s="100"/>
      <c r="E450" s="100"/>
      <c r="F450" s="100"/>
      <c r="G450" s="100"/>
      <c r="H450" s="100"/>
    </row>
    <row r="451" spans="1:8" ht="15.5" x14ac:dyDescent="0.35">
      <c r="A451" s="100"/>
      <c r="B451" s="100"/>
      <c r="C451" s="100"/>
      <c r="D451" s="100"/>
      <c r="E451" s="100"/>
      <c r="F451" s="100"/>
      <c r="G451" s="100"/>
      <c r="H451" s="100"/>
    </row>
    <row r="452" spans="1:8" ht="15.5" x14ac:dyDescent="0.35">
      <c r="A452" s="100"/>
      <c r="B452" s="100"/>
      <c r="C452" s="100"/>
      <c r="D452" s="100"/>
      <c r="E452" s="100"/>
      <c r="F452" s="100"/>
      <c r="G452" s="100"/>
      <c r="H452" s="100"/>
    </row>
    <row r="453" spans="1:8" ht="15.5" x14ac:dyDescent="0.35">
      <c r="A453" s="100"/>
      <c r="B453" s="100"/>
      <c r="C453" s="100"/>
      <c r="D453" s="100"/>
      <c r="E453" s="100"/>
      <c r="F453" s="100"/>
      <c r="G453" s="100"/>
      <c r="H453" s="100"/>
    </row>
    <row r="454" spans="1:8" ht="15.5" x14ac:dyDescent="0.35">
      <c r="A454" s="100"/>
      <c r="B454" s="100"/>
      <c r="C454" s="100"/>
      <c r="D454" s="100"/>
      <c r="E454" s="100"/>
      <c r="F454" s="100"/>
      <c r="G454" s="100"/>
      <c r="H454" s="100"/>
    </row>
    <row r="455" spans="1:8" ht="15.5" x14ac:dyDescent="0.35">
      <c r="A455" s="100"/>
      <c r="B455" s="100"/>
      <c r="C455" s="100"/>
      <c r="D455" s="100"/>
      <c r="E455" s="100"/>
      <c r="F455" s="100"/>
      <c r="G455" s="100"/>
      <c r="H455" s="100"/>
    </row>
    <row r="456" spans="1:8" ht="15.5" x14ac:dyDescent="0.35">
      <c r="A456" s="100"/>
      <c r="B456" s="100"/>
      <c r="C456" s="100"/>
      <c r="D456" s="100"/>
      <c r="E456" s="100"/>
      <c r="F456" s="100"/>
      <c r="G456" s="100"/>
      <c r="H456" s="100"/>
    </row>
    <row r="457" spans="1:8" ht="15.5" x14ac:dyDescent="0.35">
      <c r="A457" s="100"/>
      <c r="B457" s="100"/>
      <c r="C457" s="100"/>
      <c r="D457" s="100"/>
      <c r="E457" s="100"/>
      <c r="F457" s="100"/>
      <c r="G457" s="100"/>
      <c r="H457" s="100"/>
    </row>
    <row r="458" spans="1:8" ht="15.5" x14ac:dyDescent="0.35">
      <c r="A458" s="100"/>
      <c r="B458" s="100"/>
      <c r="C458" s="100"/>
      <c r="D458" s="100"/>
      <c r="E458" s="100"/>
      <c r="F458" s="100"/>
      <c r="G458" s="100"/>
      <c r="H458" s="100"/>
    </row>
    <row r="459" spans="1:8" ht="15.5" x14ac:dyDescent="0.35">
      <c r="A459" s="100"/>
      <c r="B459" s="100"/>
      <c r="C459" s="100"/>
      <c r="D459" s="100"/>
      <c r="E459" s="100"/>
      <c r="F459" s="100"/>
      <c r="G459" s="100"/>
      <c r="H459" s="100"/>
    </row>
    <row r="460" spans="1:8" ht="15.5" x14ac:dyDescent="0.35">
      <c r="A460" s="100"/>
      <c r="B460" s="100"/>
      <c r="C460" s="100"/>
      <c r="D460" s="100"/>
      <c r="E460" s="100"/>
      <c r="F460" s="100"/>
      <c r="G460" s="100"/>
      <c r="H460" s="100"/>
    </row>
    <row r="461" spans="1:8" ht="15.5" x14ac:dyDescent="0.35">
      <c r="A461" s="100"/>
      <c r="B461" s="100"/>
      <c r="C461" s="100"/>
      <c r="D461" s="100"/>
      <c r="E461" s="100"/>
      <c r="F461" s="100"/>
      <c r="G461" s="100"/>
      <c r="H461" s="100"/>
    </row>
    <row r="462" spans="1:8" ht="15.5" x14ac:dyDescent="0.35">
      <c r="A462" s="100"/>
      <c r="B462" s="100"/>
      <c r="C462" s="100"/>
      <c r="D462" s="100"/>
      <c r="E462" s="100"/>
      <c r="F462" s="100"/>
      <c r="G462" s="100"/>
      <c r="H462" s="100"/>
    </row>
    <row r="463" spans="1:8" ht="15.5" x14ac:dyDescent="0.35">
      <c r="A463" s="100"/>
      <c r="B463" s="100"/>
      <c r="C463" s="100"/>
      <c r="D463" s="100"/>
      <c r="E463" s="100"/>
      <c r="F463" s="100"/>
      <c r="G463" s="100"/>
      <c r="H463" s="100"/>
    </row>
    <row r="464" spans="1:8" ht="15.5" x14ac:dyDescent="0.35">
      <c r="A464" s="100"/>
      <c r="B464" s="100"/>
      <c r="C464" s="100"/>
      <c r="D464" s="100"/>
      <c r="E464" s="100"/>
      <c r="F464" s="100"/>
      <c r="G464" s="100"/>
      <c r="H464" s="100"/>
    </row>
    <row r="465" spans="1:8" ht="15.5" x14ac:dyDescent="0.35">
      <c r="A465" s="100"/>
      <c r="B465" s="100"/>
      <c r="C465" s="100"/>
      <c r="D465" s="100"/>
      <c r="E465" s="100"/>
      <c r="F465" s="100"/>
      <c r="G465" s="100"/>
      <c r="H465" s="100"/>
    </row>
    <row r="466" spans="1:8" ht="15.5" x14ac:dyDescent="0.35">
      <c r="A466" s="100"/>
      <c r="B466" s="100"/>
      <c r="C466" s="100"/>
      <c r="D466" s="100"/>
      <c r="E466" s="100"/>
      <c r="F466" s="100"/>
      <c r="G466" s="100"/>
      <c r="H466" s="100"/>
    </row>
    <row r="467" spans="1:8" ht="15.5" x14ac:dyDescent="0.35">
      <c r="A467" s="100"/>
      <c r="B467" s="100"/>
      <c r="C467" s="100"/>
      <c r="D467" s="100"/>
      <c r="E467" s="100"/>
      <c r="F467" s="100"/>
      <c r="G467" s="100"/>
      <c r="H467" s="100"/>
    </row>
    <row r="468" spans="1:8" ht="15.5" x14ac:dyDescent="0.35">
      <c r="A468" s="100"/>
      <c r="B468" s="100"/>
      <c r="C468" s="100"/>
      <c r="D468" s="100"/>
      <c r="E468" s="100"/>
      <c r="F468" s="100"/>
      <c r="G468" s="100"/>
      <c r="H468" s="100"/>
    </row>
    <row r="469" spans="1:8" ht="15.5" x14ac:dyDescent="0.35">
      <c r="A469" s="100"/>
      <c r="B469" s="100"/>
      <c r="C469" s="100"/>
      <c r="D469" s="100"/>
      <c r="E469" s="100"/>
      <c r="F469" s="100"/>
      <c r="G469" s="100"/>
      <c r="H469" s="100"/>
    </row>
    <row r="470" spans="1:8" ht="15.5" x14ac:dyDescent="0.35">
      <c r="A470" s="100"/>
      <c r="B470" s="100"/>
      <c r="C470" s="100"/>
      <c r="D470" s="100"/>
      <c r="E470" s="100"/>
      <c r="F470" s="100"/>
      <c r="G470" s="100"/>
      <c r="H470" s="100"/>
    </row>
    <row r="471" spans="1:8" ht="15.5" x14ac:dyDescent="0.35">
      <c r="A471" s="100"/>
      <c r="B471" s="100"/>
      <c r="C471" s="100"/>
      <c r="D471" s="100"/>
      <c r="E471" s="100"/>
      <c r="F471" s="100"/>
      <c r="G471" s="100"/>
      <c r="H471" s="100"/>
    </row>
    <row r="472" spans="1:8" ht="15.5" x14ac:dyDescent="0.35">
      <c r="A472" s="100"/>
      <c r="B472" s="100"/>
      <c r="C472" s="100"/>
      <c r="D472" s="100"/>
      <c r="E472" s="100"/>
      <c r="F472" s="100"/>
      <c r="G472" s="100"/>
      <c r="H472" s="100"/>
    </row>
    <row r="473" spans="1:8" ht="15.5" x14ac:dyDescent="0.35">
      <c r="A473" s="100"/>
      <c r="B473" s="100"/>
      <c r="C473" s="100"/>
      <c r="D473" s="100"/>
      <c r="E473" s="100"/>
      <c r="F473" s="100"/>
      <c r="G473" s="100"/>
      <c r="H473" s="100"/>
    </row>
    <row r="474" spans="1:8" ht="15.5" x14ac:dyDescent="0.35">
      <c r="A474" s="100"/>
      <c r="B474" s="100"/>
      <c r="C474" s="100"/>
      <c r="D474" s="100"/>
      <c r="E474" s="100"/>
      <c r="F474" s="100"/>
      <c r="G474" s="100"/>
      <c r="H474" s="100"/>
    </row>
    <row r="475" spans="1:8" ht="15.5" x14ac:dyDescent="0.35">
      <c r="A475" s="100"/>
      <c r="B475" s="100"/>
      <c r="C475" s="100"/>
      <c r="D475" s="100"/>
      <c r="E475" s="100"/>
      <c r="F475" s="100"/>
      <c r="G475" s="100"/>
      <c r="H475" s="100"/>
    </row>
    <row r="476" spans="1:8" ht="15.5" x14ac:dyDescent="0.35">
      <c r="A476" s="100"/>
      <c r="B476" s="100"/>
      <c r="C476" s="100"/>
      <c r="D476" s="100"/>
      <c r="E476" s="100"/>
      <c r="F476" s="100"/>
      <c r="G476" s="100"/>
      <c r="H476" s="100"/>
    </row>
    <row r="477" spans="1:8" ht="15.5" x14ac:dyDescent="0.35">
      <c r="A477" s="100"/>
      <c r="B477" s="100"/>
      <c r="C477" s="100"/>
      <c r="D477" s="100"/>
      <c r="E477" s="100"/>
      <c r="F477" s="100"/>
      <c r="G477" s="100"/>
      <c r="H477" s="100"/>
    </row>
    <row r="478" spans="1:8" ht="15.5" x14ac:dyDescent="0.35">
      <c r="A478" s="100"/>
      <c r="B478" s="100"/>
      <c r="C478" s="100"/>
      <c r="D478" s="100"/>
      <c r="E478" s="100"/>
      <c r="F478" s="100"/>
      <c r="G478" s="100"/>
      <c r="H478" s="100"/>
    </row>
    <row r="479" spans="1:8" ht="15.5" x14ac:dyDescent="0.35">
      <c r="A479" s="100"/>
      <c r="B479" s="100"/>
      <c r="C479" s="100"/>
      <c r="D479" s="100"/>
      <c r="E479" s="100"/>
      <c r="F479" s="100"/>
      <c r="G479" s="100"/>
      <c r="H479" s="100"/>
    </row>
    <row r="480" spans="1:8" ht="15.5" x14ac:dyDescent="0.35">
      <c r="A480" s="100"/>
      <c r="B480" s="100"/>
      <c r="C480" s="100"/>
      <c r="D480" s="100"/>
      <c r="E480" s="100"/>
      <c r="F480" s="100"/>
      <c r="G480" s="100"/>
      <c r="H480" s="100"/>
    </row>
    <row r="481" spans="1:8" ht="15.5" x14ac:dyDescent="0.35">
      <c r="A481" s="100"/>
      <c r="B481" s="100"/>
      <c r="C481" s="100"/>
      <c r="D481" s="100"/>
      <c r="E481" s="100"/>
      <c r="F481" s="100"/>
      <c r="G481" s="100"/>
      <c r="H481" s="100"/>
    </row>
    <row r="482" spans="1:8" ht="15.5" x14ac:dyDescent="0.35">
      <c r="A482" s="100"/>
      <c r="B482" s="100"/>
      <c r="C482" s="100"/>
      <c r="D482" s="100"/>
      <c r="E482" s="100"/>
      <c r="F482" s="100"/>
      <c r="G482" s="100"/>
      <c r="H482" s="100"/>
    </row>
    <row r="483" spans="1:8" ht="15.5" x14ac:dyDescent="0.35">
      <c r="A483" s="100"/>
      <c r="B483" s="100"/>
      <c r="C483" s="100"/>
      <c r="D483" s="100"/>
      <c r="E483" s="100"/>
      <c r="F483" s="100"/>
      <c r="G483" s="100"/>
      <c r="H483" s="100"/>
    </row>
    <row r="484" spans="1:8" ht="15.5" x14ac:dyDescent="0.35">
      <c r="A484" s="100"/>
      <c r="B484" s="100"/>
      <c r="C484" s="100"/>
      <c r="D484" s="100"/>
      <c r="E484" s="100"/>
      <c r="F484" s="100"/>
      <c r="G484" s="100"/>
      <c r="H484" s="100"/>
    </row>
    <row r="485" spans="1:8" ht="15.5" x14ac:dyDescent="0.35">
      <c r="A485" s="100"/>
      <c r="B485" s="100"/>
      <c r="C485" s="100"/>
      <c r="D485" s="100"/>
      <c r="E485" s="100"/>
      <c r="F485" s="100"/>
      <c r="G485" s="100"/>
      <c r="H485" s="100"/>
    </row>
    <row r="486" spans="1:8" ht="15.5" x14ac:dyDescent="0.35">
      <c r="A486" s="100"/>
      <c r="B486" s="100"/>
      <c r="C486" s="100"/>
      <c r="D486" s="100"/>
      <c r="E486" s="100"/>
      <c r="F486" s="100"/>
      <c r="G486" s="100"/>
      <c r="H486" s="100"/>
    </row>
    <row r="487" spans="1:8" ht="15.5" x14ac:dyDescent="0.35">
      <c r="A487" s="100"/>
      <c r="B487" s="100"/>
      <c r="C487" s="100"/>
      <c r="D487" s="100"/>
      <c r="E487" s="100"/>
      <c r="F487" s="100"/>
      <c r="G487" s="100"/>
      <c r="H487" s="100"/>
    </row>
    <row r="488" spans="1:8" ht="15.5" x14ac:dyDescent="0.35">
      <c r="A488" s="100"/>
      <c r="B488" s="100"/>
      <c r="C488" s="100"/>
      <c r="D488" s="100"/>
      <c r="E488" s="100"/>
      <c r="F488" s="100"/>
      <c r="G488" s="100"/>
      <c r="H488" s="100"/>
    </row>
    <row r="489" spans="1:8" ht="15.5" x14ac:dyDescent="0.35">
      <c r="A489" s="100"/>
      <c r="B489" s="100"/>
      <c r="C489" s="100"/>
      <c r="D489" s="100"/>
      <c r="E489" s="100"/>
      <c r="F489" s="100"/>
      <c r="G489" s="100"/>
      <c r="H489" s="100"/>
    </row>
    <row r="490" spans="1:8" ht="15.5" x14ac:dyDescent="0.35">
      <c r="A490" s="100"/>
      <c r="B490" s="100"/>
      <c r="C490" s="100"/>
      <c r="D490" s="100"/>
      <c r="E490" s="100"/>
      <c r="F490" s="100"/>
      <c r="G490" s="100"/>
      <c r="H490" s="100"/>
    </row>
    <row r="491" spans="1:8" ht="15.5" x14ac:dyDescent="0.35">
      <c r="A491" s="100"/>
      <c r="B491" s="100"/>
      <c r="C491" s="100"/>
      <c r="D491" s="100"/>
      <c r="E491" s="100"/>
      <c r="F491" s="100"/>
      <c r="G491" s="100"/>
      <c r="H491" s="100"/>
    </row>
    <row r="492" spans="1:8" ht="15.5" x14ac:dyDescent="0.35">
      <c r="A492" s="100"/>
      <c r="B492" s="100"/>
      <c r="C492" s="100"/>
      <c r="D492" s="100"/>
      <c r="E492" s="100"/>
      <c r="F492" s="100"/>
      <c r="G492" s="100"/>
      <c r="H492" s="100"/>
    </row>
    <row r="493" spans="1:8" ht="15.5" x14ac:dyDescent="0.35">
      <c r="A493" s="100"/>
      <c r="B493" s="100"/>
      <c r="C493" s="100"/>
      <c r="D493" s="100"/>
      <c r="E493" s="100"/>
      <c r="F493" s="100"/>
      <c r="G493" s="100"/>
      <c r="H493" s="100"/>
    </row>
    <row r="494" spans="1:8" ht="15.5" x14ac:dyDescent="0.35">
      <c r="A494" s="100"/>
      <c r="B494" s="100"/>
      <c r="C494" s="100"/>
      <c r="D494" s="100"/>
      <c r="E494" s="100"/>
      <c r="F494" s="100"/>
      <c r="G494" s="100"/>
      <c r="H494" s="100"/>
    </row>
  </sheetData>
  <sheetProtection algorithmName="SHA-512" hashValue="qF6WsDiQVBgPyYN2d/n40Z/9SDnNKdtUALwoaV4dWR+WWN/izbJ2sEOdNDlBCqETU8nqo62yG0S8h9pC6KLMwg==" saltValue="iuVdEb6mCN2bzg+w0Kv1Aw==" spinCount="100000" sheet="1" formatCells="0" selectLockedCells="1"/>
  <mergeCells count="16">
    <mergeCell ref="C4:E4"/>
    <mergeCell ref="H8:H10"/>
    <mergeCell ref="A100:G103"/>
    <mergeCell ref="D8:D9"/>
    <mergeCell ref="E8:E9"/>
    <mergeCell ref="A10:G10"/>
    <mergeCell ref="A23:G23"/>
    <mergeCell ref="A15:G15"/>
    <mergeCell ref="A86:G86"/>
    <mergeCell ref="A93:G93"/>
    <mergeCell ref="A33:G33"/>
    <mergeCell ref="A40:G40"/>
    <mergeCell ref="A58:G58"/>
    <mergeCell ref="A70:G70"/>
    <mergeCell ref="A79:G79"/>
    <mergeCell ref="A85:B85"/>
  </mergeCells>
  <phoneticPr fontId="0" type="noConversion"/>
  <printOptions horizontalCentered="1"/>
  <pageMargins left="0.25" right="0.27" top="0" bottom="0" header="0" footer="0"/>
  <pageSetup scale="60" fitToWidth="2" fitToHeight="2" orientation="portrait" horizontalDpi="1200" verticalDpi="1200" r:id="rId1"/>
  <headerFooter alignWithMargins="0"/>
  <rowBreaks count="1" manualBreakCount="1">
    <brk id="5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6"/>
  <sheetViews>
    <sheetView zoomScaleNormal="100" workbookViewId="0">
      <selection activeCell="A23" sqref="A23"/>
    </sheetView>
  </sheetViews>
  <sheetFormatPr defaultColWidth="8.9140625" defaultRowHeight="14" x14ac:dyDescent="0.3"/>
  <cols>
    <col min="1" max="1" width="25.33203125" style="248" customWidth="1"/>
    <col min="2" max="2" width="23.4140625" style="248" customWidth="1"/>
    <col min="3" max="3" width="23.58203125" style="248" customWidth="1"/>
    <col min="4" max="4" width="13.08203125" style="248" customWidth="1"/>
    <col min="5" max="5" width="13.58203125" style="248" customWidth="1"/>
    <col min="6" max="6" width="8.9140625" style="248" customWidth="1"/>
    <col min="7" max="8" width="10" style="248" customWidth="1"/>
    <col min="9" max="9" width="9.75" style="248" customWidth="1"/>
    <col min="10" max="10" width="9.9140625" style="248" customWidth="1"/>
    <col min="11" max="11" width="8.9140625" style="248"/>
    <col min="12" max="12" width="0" style="248" hidden="1" customWidth="1"/>
    <col min="13" max="16384" width="8.9140625" style="248"/>
  </cols>
  <sheetData>
    <row r="1" spans="1:11" x14ac:dyDescent="0.3">
      <c r="A1" s="605" t="s">
        <v>403</v>
      </c>
      <c r="B1" s="605"/>
      <c r="C1" s="605"/>
      <c r="D1" s="605"/>
      <c r="E1" s="605"/>
      <c r="F1" s="605"/>
      <c r="G1" s="605"/>
      <c r="H1" s="605"/>
      <c r="I1" s="605"/>
      <c r="J1" s="605"/>
    </row>
    <row r="2" spans="1:11" x14ac:dyDescent="0.3">
      <c r="A2" s="605" t="s">
        <v>164</v>
      </c>
      <c r="B2" s="605"/>
      <c r="C2" s="605"/>
      <c r="D2" s="605"/>
      <c r="E2" s="605"/>
      <c r="F2" s="605"/>
      <c r="G2" s="605"/>
      <c r="H2" s="605"/>
      <c r="I2" s="605"/>
      <c r="J2" s="605"/>
    </row>
    <row r="3" spans="1:11" ht="9" customHeight="1" thickBot="1" x14ac:dyDescent="0.35">
      <c r="A3" s="249"/>
      <c r="B3" s="249"/>
      <c r="C3" s="249"/>
      <c r="D3" s="249"/>
      <c r="E3" s="249"/>
      <c r="F3" s="249"/>
      <c r="G3" s="249"/>
      <c r="H3" s="249"/>
      <c r="I3" s="249"/>
      <c r="J3" s="249"/>
    </row>
    <row r="4" spans="1:11" ht="15.75" customHeight="1" thickBot="1" x14ac:dyDescent="0.35">
      <c r="A4" s="250" t="s">
        <v>0</v>
      </c>
      <c r="B4" s="615">
        <f>'Dev Cost Budget (A)'!C4</f>
        <v>0</v>
      </c>
      <c r="C4" s="616"/>
      <c r="D4" s="251"/>
      <c r="H4" s="250" t="s">
        <v>1</v>
      </c>
      <c r="I4" s="252">
        <f>'Dev Cost Budget (A)'!G4</f>
        <v>0</v>
      </c>
      <c r="J4" s="253"/>
    </row>
    <row r="5" spans="1:11" ht="9.75" customHeight="1" x14ac:dyDescent="0.3">
      <c r="B5" s="249"/>
      <c r="C5" s="249"/>
      <c r="D5" s="249"/>
      <c r="E5" s="249"/>
      <c r="F5" s="249"/>
      <c r="G5" s="249"/>
      <c r="H5" s="249"/>
      <c r="I5" s="249"/>
      <c r="J5" s="249"/>
      <c r="K5" s="249"/>
    </row>
    <row r="6" spans="1:11" ht="15" customHeight="1" x14ac:dyDescent="0.3">
      <c r="A6" s="254"/>
      <c r="B6" s="255"/>
      <c r="C6" s="255" t="s">
        <v>426</v>
      </c>
      <c r="D6" s="255" t="s">
        <v>165</v>
      </c>
      <c r="E6" s="255" t="s">
        <v>166</v>
      </c>
      <c r="F6" s="255" t="s">
        <v>23</v>
      </c>
      <c r="G6" s="599" t="s">
        <v>167</v>
      </c>
      <c r="H6" s="600"/>
      <c r="I6" s="599" t="s">
        <v>168</v>
      </c>
      <c r="J6" s="600"/>
      <c r="K6" s="249"/>
    </row>
    <row r="7" spans="1:11" ht="15" customHeight="1" x14ac:dyDescent="0.3">
      <c r="A7" s="256" t="s">
        <v>169</v>
      </c>
      <c r="B7" s="257" t="s">
        <v>424</v>
      </c>
      <c r="C7" s="257" t="s">
        <v>425</v>
      </c>
      <c r="D7" s="257" t="s">
        <v>92</v>
      </c>
      <c r="E7" s="257" t="s">
        <v>92</v>
      </c>
      <c r="F7" s="257" t="s">
        <v>170</v>
      </c>
      <c r="G7" s="258" t="s">
        <v>92</v>
      </c>
      <c r="H7" s="259" t="s">
        <v>171</v>
      </c>
      <c r="I7" s="258" t="s">
        <v>172</v>
      </c>
      <c r="J7" s="259" t="s">
        <v>173</v>
      </c>
      <c r="K7" s="249"/>
    </row>
    <row r="8" spans="1:11" ht="18" customHeight="1" x14ac:dyDescent="0.3">
      <c r="A8" s="595" t="s">
        <v>90</v>
      </c>
      <c r="B8" s="589" t="s">
        <v>427</v>
      </c>
      <c r="C8" s="566"/>
      <c r="D8" s="591"/>
      <c r="E8" s="591"/>
      <c r="F8" s="593"/>
      <c r="G8" s="591"/>
      <c r="H8" s="591"/>
      <c r="I8" s="591"/>
      <c r="J8" s="591"/>
    </row>
    <row r="9" spans="1:11" ht="18" customHeight="1" x14ac:dyDescent="0.3">
      <c r="A9" s="596"/>
      <c r="B9" s="590"/>
      <c r="C9" s="567"/>
      <c r="D9" s="592"/>
      <c r="E9" s="592"/>
      <c r="F9" s="594"/>
      <c r="G9" s="592"/>
      <c r="H9" s="592"/>
      <c r="I9" s="592"/>
      <c r="J9" s="592"/>
    </row>
    <row r="10" spans="1:11" s="559" customFormat="1" ht="18" customHeight="1" x14ac:dyDescent="0.25">
      <c r="A10" s="595" t="s">
        <v>88</v>
      </c>
      <c r="B10" s="589" t="s">
        <v>428</v>
      </c>
      <c r="C10" s="568"/>
      <c r="D10" s="591"/>
      <c r="E10" s="591"/>
      <c r="F10" s="593"/>
      <c r="G10" s="591"/>
      <c r="H10" s="591"/>
      <c r="I10" s="591"/>
      <c r="J10" s="591"/>
    </row>
    <row r="11" spans="1:11" s="559" customFormat="1" ht="18" customHeight="1" x14ac:dyDescent="0.25">
      <c r="A11" s="596"/>
      <c r="B11" s="590"/>
      <c r="C11" s="568"/>
      <c r="D11" s="592"/>
      <c r="E11" s="592"/>
      <c r="F11" s="594"/>
      <c r="G11" s="592"/>
      <c r="H11" s="592"/>
      <c r="I11" s="592"/>
      <c r="J11" s="592"/>
    </row>
    <row r="12" spans="1:11" s="559" customFormat="1" ht="18" customHeight="1" x14ac:dyDescent="0.25">
      <c r="A12" s="595" t="s">
        <v>419</v>
      </c>
      <c r="B12" s="591"/>
      <c r="C12" s="568"/>
      <c r="D12" s="591"/>
      <c r="E12" s="591"/>
      <c r="F12" s="593"/>
      <c r="G12" s="591"/>
      <c r="H12" s="591"/>
      <c r="I12" s="591"/>
      <c r="J12" s="591"/>
    </row>
    <row r="13" spans="1:11" s="559" customFormat="1" ht="18" customHeight="1" x14ac:dyDescent="0.25">
      <c r="A13" s="596"/>
      <c r="B13" s="592"/>
      <c r="C13" s="568"/>
      <c r="D13" s="592"/>
      <c r="E13" s="592"/>
      <c r="F13" s="594"/>
      <c r="G13" s="592"/>
      <c r="H13" s="592"/>
      <c r="I13" s="592"/>
      <c r="J13" s="592"/>
    </row>
    <row r="14" spans="1:11" s="559" customFormat="1" ht="18" customHeight="1" x14ac:dyDescent="0.25">
      <c r="A14" s="595" t="s">
        <v>420</v>
      </c>
      <c r="B14" s="591"/>
      <c r="C14" s="568"/>
      <c r="D14" s="591"/>
      <c r="E14" s="591"/>
      <c r="F14" s="593"/>
      <c r="G14" s="591"/>
      <c r="H14" s="591"/>
      <c r="I14" s="591"/>
      <c r="J14" s="591"/>
    </row>
    <row r="15" spans="1:11" s="559" customFormat="1" ht="18" customHeight="1" x14ac:dyDescent="0.25">
      <c r="A15" s="596"/>
      <c r="B15" s="592"/>
      <c r="C15" s="568"/>
      <c r="D15" s="592"/>
      <c r="E15" s="592"/>
      <c r="F15" s="594"/>
      <c r="G15" s="592"/>
      <c r="H15" s="592"/>
      <c r="I15" s="592"/>
      <c r="J15" s="592"/>
    </row>
    <row r="16" spans="1:11" s="559" customFormat="1" ht="18" customHeight="1" x14ac:dyDescent="0.25">
      <c r="A16" s="595" t="s">
        <v>421</v>
      </c>
      <c r="B16" s="591"/>
      <c r="C16" s="568"/>
      <c r="D16" s="591"/>
      <c r="E16" s="591"/>
      <c r="F16" s="593"/>
      <c r="G16" s="591"/>
      <c r="H16" s="591"/>
      <c r="I16" s="591"/>
      <c r="J16" s="591"/>
    </row>
    <row r="17" spans="1:12" s="559" customFormat="1" ht="18" customHeight="1" x14ac:dyDescent="0.25">
      <c r="A17" s="596"/>
      <c r="B17" s="592"/>
      <c r="C17" s="568"/>
      <c r="D17" s="592"/>
      <c r="E17" s="592"/>
      <c r="F17" s="594"/>
      <c r="G17" s="592"/>
      <c r="H17" s="592"/>
      <c r="I17" s="592"/>
      <c r="J17" s="592"/>
    </row>
    <row r="18" spans="1:12" s="559" customFormat="1" ht="18" customHeight="1" x14ac:dyDescent="0.25">
      <c r="A18" s="595" t="s">
        <v>422</v>
      </c>
      <c r="B18" s="591"/>
      <c r="C18" s="568"/>
      <c r="D18" s="591"/>
      <c r="E18" s="591"/>
      <c r="F18" s="593"/>
      <c r="G18" s="591"/>
      <c r="H18" s="591"/>
      <c r="I18" s="591"/>
      <c r="J18" s="591"/>
    </row>
    <row r="19" spans="1:12" s="559" customFormat="1" ht="18" customHeight="1" x14ac:dyDescent="0.25">
      <c r="A19" s="596"/>
      <c r="B19" s="592"/>
      <c r="C19" s="568"/>
      <c r="D19" s="592"/>
      <c r="E19" s="592"/>
      <c r="F19" s="594"/>
      <c r="G19" s="592"/>
      <c r="H19" s="592"/>
      <c r="I19" s="592"/>
      <c r="J19" s="592"/>
    </row>
    <row r="20" spans="1:12" s="559" customFormat="1" ht="18" customHeight="1" x14ac:dyDescent="0.25">
      <c r="A20" s="595" t="s">
        <v>423</v>
      </c>
      <c r="B20" s="591"/>
      <c r="C20" s="568"/>
      <c r="D20" s="591"/>
      <c r="E20" s="591"/>
      <c r="F20" s="593"/>
      <c r="G20" s="591"/>
      <c r="H20" s="591"/>
      <c r="I20" s="591"/>
      <c r="J20" s="591"/>
      <c r="L20" s="559" t="s">
        <v>254</v>
      </c>
    </row>
    <row r="21" spans="1:12" s="559" customFormat="1" ht="18" customHeight="1" x14ac:dyDescent="0.25">
      <c r="A21" s="596"/>
      <c r="B21" s="592"/>
      <c r="C21" s="568"/>
      <c r="D21" s="592"/>
      <c r="E21" s="592"/>
      <c r="F21" s="594"/>
      <c r="G21" s="592"/>
      <c r="H21" s="592"/>
      <c r="I21" s="592"/>
      <c r="J21" s="592"/>
    </row>
    <row r="22" spans="1:12" s="559" customFormat="1" ht="25" customHeight="1" x14ac:dyDescent="0.25">
      <c r="A22" s="560" t="s">
        <v>177</v>
      </c>
      <c r="B22" s="563"/>
      <c r="C22" s="568"/>
      <c r="D22" s="561"/>
      <c r="E22" s="561"/>
      <c r="F22" s="562"/>
      <c r="G22" s="561"/>
      <c r="H22" s="561"/>
      <c r="I22" s="561"/>
      <c r="J22" s="561"/>
      <c r="L22" s="559" t="s">
        <v>255</v>
      </c>
    </row>
    <row r="23" spans="1:12" ht="24.75" customHeight="1" x14ac:dyDescent="0.3">
      <c r="A23" s="262"/>
      <c r="B23" s="263"/>
      <c r="C23" s="263" t="s">
        <v>176</v>
      </c>
      <c r="D23" s="264">
        <f>SUM(D8:D22)</f>
        <v>0</v>
      </c>
      <c r="E23" s="264">
        <f>SUM(E8:E22)</f>
        <v>0</v>
      </c>
      <c r="F23" s="262"/>
      <c r="G23" s="262"/>
      <c r="H23" s="262"/>
      <c r="I23" s="262"/>
      <c r="J23" s="262"/>
    </row>
    <row r="24" spans="1:12" ht="24.75" customHeight="1" x14ac:dyDescent="0.3">
      <c r="A24" s="262"/>
      <c r="B24" s="262"/>
      <c r="C24" s="262"/>
      <c r="D24" s="262"/>
      <c r="E24" s="262"/>
      <c r="F24" s="262"/>
      <c r="G24" s="262"/>
      <c r="H24" s="262"/>
      <c r="I24" s="262"/>
      <c r="J24" s="262"/>
    </row>
    <row r="25" spans="1:12" ht="18" customHeight="1" x14ac:dyDescent="0.3">
      <c r="A25" s="260" t="s">
        <v>429</v>
      </c>
      <c r="B25" s="587"/>
      <c r="C25" s="261"/>
      <c r="D25" s="261"/>
      <c r="E25" s="261"/>
      <c r="F25" s="265"/>
      <c r="G25" s="261"/>
      <c r="H25" s="261"/>
      <c r="I25" s="261"/>
      <c r="J25" s="261"/>
      <c r="K25" s="564"/>
    </row>
    <row r="26" spans="1:12" ht="18" customHeight="1" x14ac:dyDescent="0.3">
      <c r="A26" s="260"/>
      <c r="B26" s="588"/>
      <c r="C26" s="261"/>
      <c r="D26" s="261"/>
      <c r="E26" s="261"/>
      <c r="F26" s="265"/>
      <c r="G26" s="261"/>
      <c r="H26" s="261"/>
      <c r="I26" s="261"/>
      <c r="J26" s="261"/>
    </row>
    <row r="27" spans="1:12" ht="18" customHeight="1" x14ac:dyDescent="0.3">
      <c r="A27" s="260" t="s">
        <v>430</v>
      </c>
      <c r="B27" s="587"/>
      <c r="C27" s="261"/>
      <c r="D27" s="261"/>
      <c r="E27" s="261"/>
      <c r="F27" s="265"/>
      <c r="G27" s="261"/>
      <c r="H27" s="261"/>
      <c r="I27" s="261"/>
      <c r="J27" s="261"/>
    </row>
    <row r="28" spans="1:12" ht="18" customHeight="1" x14ac:dyDescent="0.3">
      <c r="A28" s="260"/>
      <c r="B28" s="588"/>
      <c r="C28" s="261"/>
      <c r="D28" s="261"/>
      <c r="E28" s="261"/>
      <c r="F28" s="265"/>
      <c r="G28" s="261"/>
      <c r="H28" s="261"/>
      <c r="I28" s="261"/>
      <c r="J28" s="261"/>
    </row>
    <row r="29" spans="1:12" ht="18" customHeight="1" x14ac:dyDescent="0.3">
      <c r="A29" s="260" t="s">
        <v>322</v>
      </c>
      <c r="B29" s="587"/>
      <c r="C29" s="261"/>
      <c r="D29" s="261"/>
      <c r="E29" s="261"/>
      <c r="F29" s="265"/>
      <c r="G29" s="261"/>
      <c r="H29" s="261"/>
      <c r="I29" s="261"/>
      <c r="J29" s="261"/>
    </row>
    <row r="30" spans="1:12" ht="18" customHeight="1" x14ac:dyDescent="0.3">
      <c r="A30" s="260"/>
      <c r="B30" s="588"/>
      <c r="C30" s="261"/>
      <c r="D30" s="261"/>
      <c r="E30" s="261"/>
      <c r="F30" s="265"/>
      <c r="G30" s="261"/>
      <c r="H30" s="261"/>
      <c r="I30" s="261"/>
      <c r="J30" s="261"/>
    </row>
    <row r="31" spans="1:12" ht="24.75" customHeight="1" x14ac:dyDescent="0.3">
      <c r="A31" s="262"/>
      <c r="B31" s="261"/>
      <c r="C31" s="261"/>
      <c r="D31" s="261"/>
      <c r="E31" s="261"/>
      <c r="F31" s="265"/>
      <c r="G31" s="261"/>
      <c r="H31" s="261"/>
      <c r="I31" s="261"/>
      <c r="J31" s="261"/>
    </row>
    <row r="32" spans="1:12" ht="24.75" customHeight="1" x14ac:dyDescent="0.3">
      <c r="A32" s="262"/>
      <c r="B32" s="263"/>
      <c r="C32" s="263" t="s">
        <v>178</v>
      </c>
      <c r="D32" s="264">
        <f>+D23+D25+D27+D29</f>
        <v>0</v>
      </c>
      <c r="E32" s="264">
        <f>+E23+E25+E27+E29</f>
        <v>0</v>
      </c>
      <c r="F32" s="262"/>
      <c r="G32" s="262"/>
      <c r="H32" s="262"/>
      <c r="I32" s="262"/>
      <c r="J32" s="262"/>
    </row>
    <row r="33" spans="1:10" x14ac:dyDescent="0.3">
      <c r="A33" s="250"/>
      <c r="H33" s="606" t="s">
        <v>278</v>
      </c>
      <c r="I33" s="606"/>
      <c r="J33" s="606"/>
    </row>
    <row r="34" spans="1:10" x14ac:dyDescent="0.3">
      <c r="A34" s="250"/>
      <c r="G34" s="510"/>
      <c r="H34" s="511"/>
      <c r="I34" s="508" t="s">
        <v>93</v>
      </c>
      <c r="J34" s="266" t="s">
        <v>92</v>
      </c>
    </row>
    <row r="35" spans="1:10" ht="14.5" thickBot="1" x14ac:dyDescent="0.35">
      <c r="G35" s="613" t="s">
        <v>274</v>
      </c>
      <c r="H35" s="614"/>
      <c r="I35" s="509"/>
      <c r="J35" s="261"/>
    </row>
    <row r="36" spans="1:10" ht="14.5" thickBot="1" x14ac:dyDescent="0.35">
      <c r="A36" s="611" t="s">
        <v>179</v>
      </c>
      <c r="B36" s="611"/>
      <c r="C36" s="611"/>
      <c r="D36" s="612"/>
      <c r="E36" s="267"/>
      <c r="G36" s="613" t="s">
        <v>275</v>
      </c>
      <c r="H36" s="614"/>
      <c r="I36" s="509"/>
      <c r="J36" s="261"/>
    </row>
    <row r="37" spans="1:10" ht="14.5" thickBot="1" x14ac:dyDescent="0.35">
      <c r="G37" s="613" t="s">
        <v>369</v>
      </c>
      <c r="H37" s="614"/>
      <c r="I37" s="509"/>
      <c r="J37" s="261"/>
    </row>
    <row r="38" spans="1:10" ht="14.5" thickBot="1" x14ac:dyDescent="0.35">
      <c r="A38" s="611" t="s">
        <v>399</v>
      </c>
      <c r="B38" s="612"/>
      <c r="C38" s="268"/>
      <c r="D38" s="248" t="s">
        <v>320</v>
      </c>
      <c r="G38" s="613" t="s">
        <v>276</v>
      </c>
      <c r="H38" s="614"/>
      <c r="I38" s="509"/>
      <c r="J38" s="261"/>
    </row>
    <row r="39" spans="1:10" ht="14.5" thickBot="1" x14ac:dyDescent="0.35">
      <c r="C39" s="269"/>
      <c r="D39" s="270" t="s">
        <v>321</v>
      </c>
      <c r="G39" s="607" t="s">
        <v>277</v>
      </c>
      <c r="H39" s="608"/>
      <c r="I39" s="509"/>
      <c r="J39" s="507"/>
    </row>
    <row r="40" spans="1:10" ht="15.75" customHeight="1" thickBot="1" x14ac:dyDescent="0.35">
      <c r="C40" s="270"/>
      <c r="D40" s="271"/>
      <c r="I40" s="250" t="s">
        <v>319</v>
      </c>
      <c r="J40" s="267"/>
    </row>
    <row r="41" spans="1:10" ht="14.5" thickBot="1" x14ac:dyDescent="0.35"/>
    <row r="42" spans="1:10" ht="14.5" thickBot="1" x14ac:dyDescent="0.35">
      <c r="F42" s="250" t="s">
        <v>323</v>
      </c>
      <c r="G42" s="609"/>
      <c r="H42" s="610"/>
    </row>
    <row r="43" spans="1:10" ht="14.5" thickBot="1" x14ac:dyDescent="0.35">
      <c r="F43" s="250" t="s">
        <v>408</v>
      </c>
      <c r="G43" s="601"/>
      <c r="H43" s="602"/>
    </row>
    <row r="44" spans="1:10" ht="14.5" thickBot="1" x14ac:dyDescent="0.35">
      <c r="F44" s="250" t="s">
        <v>324</v>
      </c>
      <c r="G44" s="597">
        <f>G42*G43</f>
        <v>0</v>
      </c>
      <c r="H44" s="598"/>
    </row>
    <row r="45" spans="1:10" ht="14.5" thickBot="1" x14ac:dyDescent="0.35">
      <c r="F45" s="250" t="s">
        <v>325</v>
      </c>
      <c r="G45" s="603"/>
      <c r="H45" s="604"/>
    </row>
    <row r="46" spans="1:10" ht="14.5" thickBot="1" x14ac:dyDescent="0.35">
      <c r="F46" s="250" t="s">
        <v>326</v>
      </c>
      <c r="G46" s="597">
        <f>G44*G45</f>
        <v>0</v>
      </c>
      <c r="H46" s="598"/>
    </row>
  </sheetData>
  <sheetProtection formatCells="0" selectLockedCells="1"/>
  <mergeCells count="84">
    <mergeCell ref="A1:J1"/>
    <mergeCell ref="A2:J2"/>
    <mergeCell ref="H33:J33"/>
    <mergeCell ref="G39:H39"/>
    <mergeCell ref="G42:H42"/>
    <mergeCell ref="A38:B38"/>
    <mergeCell ref="A36:D36"/>
    <mergeCell ref="G35:H35"/>
    <mergeCell ref="G36:H36"/>
    <mergeCell ref="G37:H37"/>
    <mergeCell ref="G38:H38"/>
    <mergeCell ref="B4:C4"/>
    <mergeCell ref="A8:A9"/>
    <mergeCell ref="D8:D9"/>
    <mergeCell ref="E8:E9"/>
    <mergeCell ref="F8:F9"/>
    <mergeCell ref="G46:H46"/>
    <mergeCell ref="G6:H6"/>
    <mergeCell ref="I6:J6"/>
    <mergeCell ref="G43:H43"/>
    <mergeCell ref="G44:H44"/>
    <mergeCell ref="G45:H45"/>
    <mergeCell ref="G8:G9"/>
    <mergeCell ref="H8:H9"/>
    <mergeCell ref="I8:I9"/>
    <mergeCell ref="J8:J9"/>
    <mergeCell ref="H10:H11"/>
    <mergeCell ref="I10:I11"/>
    <mergeCell ref="J10:J11"/>
    <mergeCell ref="H12:H13"/>
    <mergeCell ref="I12:I13"/>
    <mergeCell ref="J12:J13"/>
    <mergeCell ref="A10:A11"/>
    <mergeCell ref="A12:A13"/>
    <mergeCell ref="A14:A15"/>
    <mergeCell ref="A16:A17"/>
    <mergeCell ref="A18:A19"/>
    <mergeCell ref="A20:A21"/>
    <mergeCell ref="D10:D11"/>
    <mergeCell ref="E10:E11"/>
    <mergeCell ref="F10:F11"/>
    <mergeCell ref="G10:G11"/>
    <mergeCell ref="D12:D13"/>
    <mergeCell ref="E12:E13"/>
    <mergeCell ref="F12:F13"/>
    <mergeCell ref="G12:G13"/>
    <mergeCell ref="D14:D15"/>
    <mergeCell ref="E14:E15"/>
    <mergeCell ref="F14:F15"/>
    <mergeCell ref="G14:G15"/>
    <mergeCell ref="D18:D19"/>
    <mergeCell ref="E18:E19"/>
    <mergeCell ref="F18:F19"/>
    <mergeCell ref="H14:H15"/>
    <mergeCell ref="I14:I15"/>
    <mergeCell ref="J14:J15"/>
    <mergeCell ref="D16:D17"/>
    <mergeCell ref="E16:E17"/>
    <mergeCell ref="F16:F17"/>
    <mergeCell ref="G16:G17"/>
    <mergeCell ref="H16:H17"/>
    <mergeCell ref="I16:I17"/>
    <mergeCell ref="J16:J17"/>
    <mergeCell ref="G18:G19"/>
    <mergeCell ref="H18:H19"/>
    <mergeCell ref="I18:I19"/>
    <mergeCell ref="J18:J19"/>
    <mergeCell ref="D20:D21"/>
    <mergeCell ref="E20:E21"/>
    <mergeCell ref="F20:F21"/>
    <mergeCell ref="G20:G21"/>
    <mergeCell ref="H20:H21"/>
    <mergeCell ref="I20:I21"/>
    <mergeCell ref="J20:J21"/>
    <mergeCell ref="B25:B26"/>
    <mergeCell ref="B27:B28"/>
    <mergeCell ref="B29:B30"/>
    <mergeCell ref="B8:B9"/>
    <mergeCell ref="B10:B11"/>
    <mergeCell ref="B12:B13"/>
    <mergeCell ref="B14:B15"/>
    <mergeCell ref="B16:B17"/>
    <mergeCell ref="B18:B19"/>
    <mergeCell ref="B20:B21"/>
  </mergeCells>
  <phoneticPr fontId="0" type="noConversion"/>
  <dataValidations count="2">
    <dataValidation type="list" allowBlank="1" showInputMessage="1" showErrorMessage="1" sqref="E36" xr:uid="{00000000-0002-0000-0200-000000000000}">
      <formula1>$L$20:$L$22</formula1>
    </dataValidation>
    <dataValidation type="list" allowBlank="1" showInputMessage="1" showErrorMessage="1" sqref="B12:B21" xr:uid="{FE4F7FFC-A1F3-452C-BA99-805C24CF91B8}">
      <formula1>"Loan, Grant"</formula1>
    </dataValidation>
  </dataValidations>
  <pageMargins left="0.25" right="0.25" top="0.5" bottom="0.75" header="0.5" footer="0.5"/>
  <pageSetup scale="70" orientation="landscape" r:id="rId1"/>
  <headerFooter alignWithMargins="0">
    <oddFooter>&amp;LRevised 10/2020</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70" transitionEvaluation="1" codeName="Sheet4">
    <pageSetUpPr fitToPage="1"/>
  </sheetPr>
  <dimension ref="A1:U113"/>
  <sheetViews>
    <sheetView topLeftCell="A70" zoomScaleNormal="100" workbookViewId="0">
      <selection activeCell="G87" sqref="G87:G88"/>
    </sheetView>
  </sheetViews>
  <sheetFormatPr defaultColWidth="9.75" defaultRowHeight="14" x14ac:dyDescent="0.25"/>
  <cols>
    <col min="1" max="1" width="28.9140625" style="180" customWidth="1"/>
    <col min="2" max="3" width="9.6640625" style="180" customWidth="1"/>
    <col min="4" max="6" width="9.4140625" style="180" customWidth="1"/>
    <col min="7" max="7" width="9.33203125" style="180" customWidth="1"/>
    <col min="8" max="8" width="10.6640625" style="180" customWidth="1"/>
    <col min="9" max="9" width="9.6640625" style="180" customWidth="1"/>
    <col min="10" max="10" width="8.4140625" style="180" customWidth="1"/>
    <col min="11" max="11" width="8.6640625" style="180" customWidth="1"/>
    <col min="12" max="12" width="10.08203125" style="180" customWidth="1"/>
    <col min="13" max="13" width="8.4140625" style="180" customWidth="1"/>
    <col min="14" max="14" width="9.75" style="180"/>
    <col min="15" max="15" width="4.4140625" style="180" customWidth="1"/>
    <col min="16" max="16" width="11.33203125" style="180" customWidth="1"/>
    <col min="17" max="17" width="20.6640625" style="180" customWidth="1"/>
    <col min="18" max="18" width="1.75" style="180" hidden="1" customWidth="1"/>
    <col min="19" max="19" width="6.6640625" style="180" customWidth="1"/>
    <col min="20" max="20" width="8.25" style="180" customWidth="1"/>
    <col min="21" max="16384" width="9.75" style="180"/>
  </cols>
  <sheetData>
    <row r="1" spans="1:20" x14ac:dyDescent="0.3">
      <c r="A1" s="132" t="s">
        <v>403</v>
      </c>
      <c r="B1" s="178"/>
      <c r="C1" s="178"/>
      <c r="D1" s="18"/>
      <c r="E1" s="18"/>
      <c r="F1" s="18"/>
      <c r="G1" s="179"/>
      <c r="H1" s="179"/>
      <c r="I1" s="179"/>
      <c r="J1" s="179"/>
      <c r="K1" s="179"/>
      <c r="M1" s="7"/>
      <c r="N1" s="7"/>
      <c r="O1" s="7"/>
      <c r="P1" s="7"/>
      <c r="Q1" s="7"/>
      <c r="R1" s="7"/>
      <c r="S1" s="7"/>
    </row>
    <row r="2" spans="1:20" ht="14.5" thickBot="1" x14ac:dyDescent="0.35">
      <c r="A2" s="132" t="s">
        <v>376</v>
      </c>
      <c r="B2" s="179"/>
      <c r="C2" s="179"/>
      <c r="D2" s="179"/>
      <c r="E2" s="179"/>
      <c r="F2" s="179"/>
      <c r="G2" s="179"/>
      <c r="H2" s="179"/>
      <c r="I2" s="179"/>
      <c r="J2" s="179"/>
      <c r="K2" s="179"/>
      <c r="L2" s="7"/>
      <c r="M2" s="7"/>
      <c r="N2" s="7"/>
      <c r="O2" s="7"/>
      <c r="P2" s="7"/>
      <c r="Q2" s="7"/>
      <c r="R2" s="7"/>
      <c r="S2" s="7"/>
    </row>
    <row r="3" spans="1:20" ht="25.5" customHeight="1" thickBot="1" x14ac:dyDescent="0.35">
      <c r="A3" s="181" t="s">
        <v>0</v>
      </c>
      <c r="B3" s="531">
        <f>'Sources of Funds (A-1)'!B4</f>
        <v>0</v>
      </c>
      <c r="C3" s="532"/>
      <c r="D3" s="532"/>
      <c r="E3" s="533"/>
      <c r="F3" s="182"/>
      <c r="G3" s="183" t="s">
        <v>1</v>
      </c>
      <c r="H3" s="529">
        <f>'Sources of Funds (A-1)'!I4</f>
        <v>0</v>
      </c>
      <c r="I3" s="179"/>
      <c r="J3" s="179"/>
      <c r="K3" s="179"/>
      <c r="L3" s="7"/>
      <c r="M3" s="7"/>
      <c r="N3" s="7"/>
      <c r="O3" s="7"/>
      <c r="P3" s="7"/>
      <c r="Q3" s="7"/>
      <c r="R3" s="7"/>
      <c r="S3" s="7"/>
    </row>
    <row r="4" spans="1:20" ht="7.5" customHeight="1" thickBot="1" x14ac:dyDescent="0.35">
      <c r="A4" s="181"/>
      <c r="B4" s="498"/>
      <c r="C4" s="182"/>
      <c r="D4" s="182"/>
      <c r="E4" s="182"/>
      <c r="F4" s="182"/>
      <c r="G4" s="183"/>
      <c r="H4" s="499"/>
      <c r="I4" s="179"/>
      <c r="J4" s="179"/>
      <c r="K4" s="179"/>
      <c r="L4" s="7"/>
      <c r="M4" s="7"/>
      <c r="N4" s="7"/>
      <c r="O4" s="7"/>
      <c r="P4" s="7"/>
      <c r="Q4" s="7"/>
      <c r="R4" s="7"/>
      <c r="S4" s="7"/>
    </row>
    <row r="5" spans="1:20" ht="24" customHeight="1" thickBot="1" x14ac:dyDescent="0.35">
      <c r="A5" s="181" t="s">
        <v>398</v>
      </c>
      <c r="B5" s="530">
        <v>7.0000000000000007E-2</v>
      </c>
      <c r="C5" s="182"/>
      <c r="D5" s="182"/>
      <c r="E5" s="182"/>
      <c r="F5" s="182"/>
      <c r="G5" s="183"/>
      <c r="H5" s="499"/>
      <c r="I5" s="179"/>
      <c r="J5" s="179"/>
      <c r="K5" s="179"/>
      <c r="L5" s="7"/>
      <c r="M5" s="7"/>
      <c r="N5" s="7"/>
      <c r="O5" s="7"/>
      <c r="P5" s="7"/>
      <c r="Q5" s="7"/>
      <c r="R5" s="7"/>
      <c r="S5" s="7"/>
    </row>
    <row r="6" spans="1:20" ht="12" customHeight="1" thickBot="1" x14ac:dyDescent="0.35">
      <c r="A6" s="7"/>
      <c r="B6" s="184"/>
      <c r="C6" s="184"/>
      <c r="D6" s="184"/>
      <c r="E6" s="184"/>
      <c r="F6" s="184"/>
      <c r="G6" s="184"/>
      <c r="H6" s="184"/>
    </row>
    <row r="7" spans="1:20" ht="15" thickTop="1" thickBot="1" x14ac:dyDescent="0.35">
      <c r="A7" s="565" t="s">
        <v>418</v>
      </c>
      <c r="B7" s="527"/>
      <c r="C7" s="617" t="s">
        <v>406</v>
      </c>
      <c r="D7" s="618"/>
      <c r="E7" s="555"/>
      <c r="F7" s="619" t="s">
        <v>405</v>
      </c>
      <c r="G7" s="620"/>
      <c r="H7" s="621"/>
      <c r="I7" s="186"/>
      <c r="J7" s="7"/>
      <c r="K7" s="7"/>
      <c r="L7" s="7"/>
      <c r="M7" s="7"/>
      <c r="N7" s="7"/>
      <c r="O7" s="7"/>
      <c r="P7" s="7"/>
      <c r="Q7" s="7"/>
      <c r="R7" s="7"/>
      <c r="S7" s="526"/>
    </row>
    <row r="8" spans="1:20" ht="17" thickBot="1" x14ac:dyDescent="0.35">
      <c r="A8" s="187" t="s">
        <v>412</v>
      </c>
      <c r="B8" s="188"/>
      <c r="C8" s="188"/>
      <c r="D8" s="188"/>
      <c r="E8" s="528"/>
      <c r="F8" s="188"/>
      <c r="G8" s="188"/>
      <c r="H8" s="189" t="s">
        <v>119</v>
      </c>
      <c r="I8" s="186"/>
      <c r="J8" s="7"/>
      <c r="K8" s="7"/>
      <c r="L8" s="7"/>
      <c r="M8" s="7"/>
      <c r="N8" s="7"/>
      <c r="O8" s="7"/>
      <c r="P8" s="7"/>
      <c r="Q8" s="7"/>
      <c r="R8" s="7"/>
      <c r="S8" s="526"/>
      <c r="T8" s="7"/>
    </row>
    <row r="9" spans="1:20" ht="14.5" thickTop="1" x14ac:dyDescent="0.3">
      <c r="A9" s="190" t="s">
        <v>305</v>
      </c>
      <c r="B9" s="191"/>
      <c r="C9" s="192"/>
      <c r="D9" s="192" t="s">
        <v>17</v>
      </c>
      <c r="E9" s="192"/>
      <c r="F9" s="192"/>
      <c r="G9" s="192"/>
      <c r="H9" s="193">
        <f>+(B9*B10)+(C9*C10)+(D9*D10)+(E9*E10)+(G9*G10)</f>
        <v>0</v>
      </c>
      <c r="I9" s="186"/>
      <c r="J9" s="7"/>
      <c r="K9" s="7"/>
      <c r="L9" s="7"/>
      <c r="M9" s="7"/>
      <c r="N9" s="7"/>
      <c r="O9" s="7"/>
      <c r="P9" s="7"/>
      <c r="Q9" s="7"/>
      <c r="R9" s="7"/>
      <c r="S9" s="7"/>
      <c r="T9" s="7"/>
    </row>
    <row r="10" spans="1:20" x14ac:dyDescent="0.3">
      <c r="A10" s="194" t="s">
        <v>40</v>
      </c>
      <c r="B10" s="195"/>
      <c r="C10" s="196"/>
      <c r="D10" s="196" t="s">
        <v>17</v>
      </c>
      <c r="E10" s="196"/>
      <c r="F10" s="196"/>
      <c r="G10" s="196"/>
      <c r="H10" s="197">
        <f>SUM(B10:G10)</f>
        <v>0</v>
      </c>
      <c r="I10" s="186"/>
      <c r="J10" s="7"/>
      <c r="K10" s="7"/>
      <c r="L10" s="7"/>
      <c r="M10" s="7"/>
      <c r="N10" s="7"/>
      <c r="O10" s="7"/>
      <c r="P10" s="7"/>
      <c r="Q10" s="7"/>
      <c r="R10" s="7"/>
      <c r="S10" s="7"/>
      <c r="T10" s="7"/>
    </row>
    <row r="11" spans="1:20" ht="16.5" x14ac:dyDescent="0.3">
      <c r="A11" s="198" t="s">
        <v>377</v>
      </c>
      <c r="B11" s="195"/>
      <c r="C11" s="196"/>
      <c r="D11" s="196" t="s">
        <v>17</v>
      </c>
      <c r="E11" s="196"/>
      <c r="F11" s="196"/>
      <c r="G11" s="196"/>
      <c r="H11" s="199" t="s">
        <v>17</v>
      </c>
      <c r="I11" s="186"/>
      <c r="J11" s="7"/>
      <c r="K11" s="7"/>
      <c r="L11" s="7"/>
      <c r="M11" s="7"/>
      <c r="N11" s="7"/>
      <c r="O11" s="7"/>
      <c r="P11" s="7"/>
      <c r="Q11" s="7"/>
      <c r="R11" s="7"/>
      <c r="S11" s="7"/>
      <c r="T11" s="7"/>
    </row>
    <row r="12" spans="1:20" x14ac:dyDescent="0.3">
      <c r="A12" s="200" t="s">
        <v>163</v>
      </c>
      <c r="B12" s="201"/>
      <c r="C12" s="202"/>
      <c r="D12" s="202"/>
      <c r="E12" s="202"/>
      <c r="F12" s="202"/>
      <c r="G12" s="202"/>
      <c r="H12" s="199" t="s">
        <v>17</v>
      </c>
      <c r="I12" s="186"/>
      <c r="J12" s="7"/>
      <c r="K12" s="7"/>
      <c r="L12" s="7"/>
      <c r="M12" s="7"/>
      <c r="N12" s="7"/>
      <c r="O12" s="7"/>
      <c r="P12" s="7"/>
      <c r="Q12" s="7"/>
      <c r="R12" s="7"/>
      <c r="S12" s="7"/>
      <c r="T12" s="7"/>
    </row>
    <row r="13" spans="1:20" x14ac:dyDescent="0.3">
      <c r="A13" s="203" t="s">
        <v>117</v>
      </c>
      <c r="B13" s="204">
        <f t="shared" ref="B13:G13" si="0">B11-B12</f>
        <v>0</v>
      </c>
      <c r="C13" s="204">
        <f t="shared" si="0"/>
        <v>0</v>
      </c>
      <c r="D13" s="204">
        <f t="shared" si="0"/>
        <v>0</v>
      </c>
      <c r="E13" s="204">
        <f t="shared" si="0"/>
        <v>0</v>
      </c>
      <c r="F13" s="204">
        <f t="shared" si="0"/>
        <v>0</v>
      </c>
      <c r="G13" s="204">
        <f t="shared" si="0"/>
        <v>0</v>
      </c>
      <c r="H13" s="199" t="s">
        <v>17</v>
      </c>
      <c r="I13" s="186"/>
      <c r="J13" s="7"/>
      <c r="K13" s="7"/>
      <c r="L13" s="7"/>
      <c r="M13" s="7"/>
      <c r="N13" s="7"/>
      <c r="O13" s="7"/>
      <c r="P13" s="7"/>
      <c r="Q13" s="7"/>
      <c r="R13" s="7"/>
      <c r="S13" s="7"/>
      <c r="T13" s="7"/>
    </row>
    <row r="14" spans="1:20" ht="14.5" thickBot="1" x14ac:dyDescent="0.35">
      <c r="A14" s="187" t="s">
        <v>118</v>
      </c>
      <c r="B14" s="501">
        <f t="shared" ref="B14:G14" si="1">(B10*B13)*12</f>
        <v>0</v>
      </c>
      <c r="C14" s="501">
        <f t="shared" si="1"/>
        <v>0</v>
      </c>
      <c r="D14" s="501">
        <f t="shared" si="1"/>
        <v>0</v>
      </c>
      <c r="E14" s="501">
        <f t="shared" si="1"/>
        <v>0</v>
      </c>
      <c r="F14" s="501">
        <f t="shared" si="1"/>
        <v>0</v>
      </c>
      <c r="G14" s="501">
        <f t="shared" si="1"/>
        <v>0</v>
      </c>
      <c r="H14" s="500">
        <f>SUM(B14:G14)</f>
        <v>0</v>
      </c>
      <c r="I14" s="186"/>
      <c r="J14" s="7"/>
      <c r="K14" s="7"/>
      <c r="L14" s="7"/>
      <c r="M14" s="7"/>
      <c r="N14" s="7"/>
      <c r="O14" s="7"/>
      <c r="P14" s="7"/>
      <c r="Q14" s="7"/>
      <c r="R14" s="7"/>
      <c r="S14" s="7"/>
      <c r="T14" s="7"/>
    </row>
    <row r="15" spans="1:20" ht="12" customHeight="1" thickTop="1" thickBot="1" x14ac:dyDescent="0.35">
      <c r="A15" s="241" t="s">
        <v>17</v>
      </c>
      <c r="B15" s="206"/>
      <c r="C15" s="207"/>
      <c r="D15" s="1"/>
      <c r="E15" s="1"/>
      <c r="F15" s="1"/>
      <c r="G15" s="1"/>
      <c r="H15" s="208"/>
      <c r="I15" s="205"/>
      <c r="J15" s="7"/>
      <c r="K15" s="7"/>
      <c r="L15" s="7"/>
      <c r="M15" s="7"/>
      <c r="N15" s="7"/>
      <c r="O15" s="7"/>
      <c r="P15" s="7"/>
      <c r="Q15" s="7"/>
      <c r="R15" s="7"/>
      <c r="S15" s="7"/>
      <c r="T15" s="7"/>
    </row>
    <row r="16" spans="1:20" ht="15" thickTop="1" thickBot="1" x14ac:dyDescent="0.35">
      <c r="A16" s="185" t="s">
        <v>41</v>
      </c>
      <c r="B16" s="527"/>
      <c r="C16" s="617" t="s">
        <v>406</v>
      </c>
      <c r="D16" s="618"/>
      <c r="E16" s="555"/>
      <c r="F16" s="619" t="s">
        <v>405</v>
      </c>
      <c r="G16" s="620"/>
      <c r="H16" s="621"/>
      <c r="I16" s="186"/>
      <c r="J16" s="7"/>
      <c r="K16" s="7"/>
      <c r="L16" s="7"/>
      <c r="M16" s="7"/>
      <c r="N16" s="7"/>
      <c r="O16" s="7"/>
      <c r="P16" s="7"/>
      <c r="Q16" s="7"/>
      <c r="R16" s="7"/>
      <c r="S16" s="7"/>
    </row>
    <row r="17" spans="1:20" ht="17" thickBot="1" x14ac:dyDescent="0.35">
      <c r="A17" s="187" t="s">
        <v>412</v>
      </c>
      <c r="B17" s="188"/>
      <c r="C17" s="188"/>
      <c r="D17" s="188"/>
      <c r="E17" s="528"/>
      <c r="F17" s="188"/>
      <c r="G17" s="188"/>
      <c r="H17" s="189" t="s">
        <v>119</v>
      </c>
      <c r="I17" s="186"/>
      <c r="J17" s="7"/>
      <c r="K17" s="7"/>
      <c r="L17" s="7"/>
      <c r="M17" s="7"/>
      <c r="N17" s="7"/>
      <c r="O17" s="7"/>
      <c r="P17" s="7"/>
      <c r="Q17" s="7"/>
      <c r="R17" s="7"/>
      <c r="S17" s="7"/>
      <c r="T17" s="7"/>
    </row>
    <row r="18" spans="1:20" ht="14.5" thickTop="1" x14ac:dyDescent="0.3">
      <c r="A18" s="190" t="s">
        <v>305</v>
      </c>
      <c r="B18" s="191"/>
      <c r="C18" s="192"/>
      <c r="D18" s="192" t="s">
        <v>17</v>
      </c>
      <c r="E18" s="192"/>
      <c r="F18" s="192"/>
      <c r="G18" s="192"/>
      <c r="H18" s="193">
        <f>+(B18*B19)+(C18*C19)+(D18*D19)+(E18*E19)+(G18*G19)</f>
        <v>0</v>
      </c>
      <c r="I18" s="186"/>
      <c r="J18" s="7"/>
      <c r="K18" s="7"/>
      <c r="L18" s="7"/>
      <c r="M18" s="7"/>
      <c r="N18" s="7"/>
      <c r="O18" s="7"/>
      <c r="P18" s="7"/>
      <c r="Q18" s="7"/>
      <c r="R18" s="7"/>
      <c r="S18" s="7"/>
      <c r="T18" s="7"/>
    </row>
    <row r="19" spans="1:20" x14ac:dyDescent="0.3">
      <c r="A19" s="194" t="s">
        <v>40</v>
      </c>
      <c r="B19" s="195"/>
      <c r="C19" s="196"/>
      <c r="D19" s="196" t="s">
        <v>17</v>
      </c>
      <c r="E19" s="196"/>
      <c r="F19" s="196"/>
      <c r="G19" s="196"/>
      <c r="H19" s="197">
        <f>SUM(B19:G19)</f>
        <v>0</v>
      </c>
      <c r="I19" s="186"/>
      <c r="J19" s="7"/>
      <c r="K19" s="7"/>
      <c r="L19" s="7"/>
      <c r="M19" s="7"/>
      <c r="N19" s="7"/>
      <c r="O19" s="7"/>
      <c r="P19" s="7"/>
      <c r="Q19" s="7"/>
      <c r="R19" s="7"/>
      <c r="S19" s="7"/>
      <c r="T19" s="7"/>
    </row>
    <row r="20" spans="1:20" ht="16.5" x14ac:dyDescent="0.3">
      <c r="A20" s="198" t="s">
        <v>377</v>
      </c>
      <c r="B20" s="195"/>
      <c r="C20" s="196"/>
      <c r="D20" s="196" t="s">
        <v>17</v>
      </c>
      <c r="E20" s="196"/>
      <c r="F20" s="196"/>
      <c r="G20" s="196"/>
      <c r="H20" s="199" t="s">
        <v>17</v>
      </c>
      <c r="I20" s="186"/>
      <c r="J20" s="7"/>
      <c r="K20" s="7"/>
      <c r="L20" s="7"/>
      <c r="M20" s="7"/>
      <c r="N20" s="7"/>
      <c r="O20" s="7"/>
      <c r="P20" s="7"/>
      <c r="Q20" s="7"/>
      <c r="R20" s="7"/>
      <c r="S20" s="7"/>
      <c r="T20" s="7"/>
    </row>
    <row r="21" spans="1:20" x14ac:dyDescent="0.3">
      <c r="A21" s="200" t="s">
        <v>163</v>
      </c>
      <c r="B21" s="201"/>
      <c r="C21" s="202"/>
      <c r="D21" s="202" t="s">
        <v>17</v>
      </c>
      <c r="E21" s="202"/>
      <c r="F21" s="202"/>
      <c r="G21" s="202"/>
      <c r="H21" s="199" t="s">
        <v>17</v>
      </c>
      <c r="I21" s="186"/>
      <c r="J21" s="7"/>
      <c r="K21" s="7"/>
      <c r="L21" s="7"/>
      <c r="M21" s="7"/>
      <c r="N21" s="7"/>
      <c r="O21" s="7"/>
      <c r="P21" s="7"/>
      <c r="Q21" s="7"/>
      <c r="R21" s="7"/>
      <c r="S21" s="7"/>
      <c r="T21" s="7"/>
    </row>
    <row r="22" spans="1:20" x14ac:dyDescent="0.3">
      <c r="A22" s="203" t="s">
        <v>117</v>
      </c>
      <c r="B22" s="204">
        <f t="shared" ref="B22:G22" si="2">B20-B21</f>
        <v>0</v>
      </c>
      <c r="C22" s="204">
        <f t="shared" si="2"/>
        <v>0</v>
      </c>
      <c r="D22" s="204">
        <f t="shared" si="2"/>
        <v>0</v>
      </c>
      <c r="E22" s="204">
        <f t="shared" si="2"/>
        <v>0</v>
      </c>
      <c r="F22" s="204">
        <f t="shared" si="2"/>
        <v>0</v>
      </c>
      <c r="G22" s="204">
        <f t="shared" si="2"/>
        <v>0</v>
      </c>
      <c r="H22" s="199" t="s">
        <v>17</v>
      </c>
      <c r="I22" s="186"/>
      <c r="J22" s="7"/>
      <c r="K22" s="7"/>
      <c r="L22" s="7"/>
      <c r="M22" s="7"/>
      <c r="N22" s="7"/>
      <c r="O22" s="7"/>
      <c r="P22" s="7"/>
      <c r="Q22" s="7"/>
      <c r="R22" s="7"/>
      <c r="S22" s="7"/>
      <c r="T22" s="7"/>
    </row>
    <row r="23" spans="1:20" ht="14.5" thickBot="1" x14ac:dyDescent="0.35">
      <c r="A23" s="187" t="s">
        <v>118</v>
      </c>
      <c r="B23" s="501">
        <f t="shared" ref="B23:G23" si="3">(B19*B22)*12</f>
        <v>0</v>
      </c>
      <c r="C23" s="501">
        <f t="shared" si="3"/>
        <v>0</v>
      </c>
      <c r="D23" s="501">
        <f t="shared" si="3"/>
        <v>0</v>
      </c>
      <c r="E23" s="501">
        <f t="shared" si="3"/>
        <v>0</v>
      </c>
      <c r="F23" s="501">
        <f t="shared" si="3"/>
        <v>0</v>
      </c>
      <c r="G23" s="501">
        <f t="shared" si="3"/>
        <v>0</v>
      </c>
      <c r="H23" s="500">
        <f>SUM(B23:G23)</f>
        <v>0</v>
      </c>
      <c r="I23" s="186"/>
      <c r="J23" s="7"/>
      <c r="K23" s="7"/>
      <c r="L23" s="7"/>
      <c r="M23" s="7"/>
      <c r="N23" s="7"/>
      <c r="O23" s="7"/>
      <c r="P23" s="7"/>
      <c r="Q23" s="7"/>
      <c r="R23" s="7"/>
      <c r="S23" s="7"/>
      <c r="T23" s="7"/>
    </row>
    <row r="24" spans="1:20" ht="12" customHeight="1" thickTop="1" thickBot="1" x14ac:dyDescent="0.35">
      <c r="A24" s="241" t="s">
        <v>17</v>
      </c>
      <c r="B24" s="206"/>
      <c r="C24" s="207"/>
      <c r="D24" s="1"/>
      <c r="E24" s="1"/>
      <c r="F24" s="1"/>
      <c r="G24" s="1"/>
      <c r="H24" s="208"/>
      <c r="I24" s="205"/>
      <c r="J24" s="7"/>
      <c r="K24" s="7"/>
      <c r="L24" s="7"/>
      <c r="M24" s="7"/>
      <c r="N24" s="7"/>
      <c r="O24" s="7"/>
      <c r="P24" s="7"/>
      <c r="Q24" s="7"/>
      <c r="R24" s="7"/>
      <c r="S24" s="7"/>
      <c r="T24" s="7"/>
    </row>
    <row r="25" spans="1:20" ht="15" thickTop="1" thickBot="1" x14ac:dyDescent="0.35">
      <c r="A25" s="185" t="s">
        <v>42</v>
      </c>
      <c r="B25" s="527"/>
      <c r="C25" s="617" t="s">
        <v>406</v>
      </c>
      <c r="D25" s="618"/>
      <c r="E25" s="555"/>
      <c r="F25" s="619" t="s">
        <v>405</v>
      </c>
      <c r="G25" s="620"/>
      <c r="H25" s="621"/>
      <c r="I25" s="186"/>
      <c r="J25" s="7"/>
      <c r="K25" s="7"/>
      <c r="L25" s="7"/>
      <c r="M25" s="7"/>
      <c r="N25" s="7"/>
      <c r="O25" s="7"/>
      <c r="P25" s="7"/>
      <c r="Q25" s="7"/>
      <c r="R25" s="7"/>
      <c r="S25" s="7"/>
    </row>
    <row r="26" spans="1:20" ht="17" thickBot="1" x14ac:dyDescent="0.35">
      <c r="A26" s="187" t="s">
        <v>412</v>
      </c>
      <c r="B26" s="188"/>
      <c r="C26" s="188"/>
      <c r="D26" s="188"/>
      <c r="E26" s="528"/>
      <c r="F26" s="188"/>
      <c r="G26" s="188"/>
      <c r="H26" s="189" t="s">
        <v>119</v>
      </c>
      <c r="I26" s="186"/>
      <c r="J26" s="7"/>
      <c r="K26" s="7"/>
      <c r="L26" s="7"/>
      <c r="M26" s="7"/>
      <c r="N26" s="7"/>
      <c r="O26" s="7"/>
      <c r="P26" s="7"/>
      <c r="Q26" s="7"/>
      <c r="R26" s="7"/>
      <c r="S26" s="7"/>
      <c r="T26" s="7"/>
    </row>
    <row r="27" spans="1:20" ht="14.5" thickTop="1" x14ac:dyDescent="0.3">
      <c r="A27" s="190" t="s">
        <v>305</v>
      </c>
      <c r="B27" s="191"/>
      <c r="C27" s="192"/>
      <c r="D27" s="192" t="s">
        <v>17</v>
      </c>
      <c r="E27" s="192"/>
      <c r="F27" s="192"/>
      <c r="G27" s="192"/>
      <c r="H27" s="193">
        <f>+(B27*B28)+(C27*C28)+(D27*D28)+(E27*E28)+(G27*G28)</f>
        <v>0</v>
      </c>
      <c r="I27" s="186"/>
      <c r="J27" s="7"/>
      <c r="K27" s="7"/>
      <c r="L27" s="7"/>
      <c r="M27" s="7"/>
      <c r="N27" s="7"/>
      <c r="O27" s="7"/>
      <c r="P27" s="7"/>
      <c r="Q27" s="7"/>
      <c r="R27" s="7"/>
      <c r="S27" s="7"/>
      <c r="T27" s="7"/>
    </row>
    <row r="28" spans="1:20" x14ac:dyDescent="0.3">
      <c r="A28" s="194" t="s">
        <v>40</v>
      </c>
      <c r="B28" s="195"/>
      <c r="C28" s="196"/>
      <c r="D28" s="196" t="s">
        <v>17</v>
      </c>
      <c r="E28" s="196"/>
      <c r="F28" s="196"/>
      <c r="G28" s="196"/>
      <c r="H28" s="197">
        <f>SUM(B28:G28)</f>
        <v>0</v>
      </c>
      <c r="I28" s="186"/>
      <c r="J28" s="7"/>
      <c r="K28" s="7"/>
      <c r="L28" s="7"/>
      <c r="M28" s="7"/>
      <c r="N28" s="7"/>
      <c r="O28" s="7"/>
      <c r="P28" s="7"/>
      <c r="Q28" s="7"/>
      <c r="R28" s="7"/>
      <c r="S28" s="7"/>
      <c r="T28" s="7"/>
    </row>
    <row r="29" spans="1:20" ht="16.5" x14ac:dyDescent="0.3">
      <c r="A29" s="198" t="s">
        <v>377</v>
      </c>
      <c r="B29" s="195"/>
      <c r="C29" s="196"/>
      <c r="D29" s="196" t="s">
        <v>17</v>
      </c>
      <c r="E29" s="196"/>
      <c r="F29" s="196"/>
      <c r="G29" s="196"/>
      <c r="H29" s="199" t="s">
        <v>17</v>
      </c>
      <c r="I29" s="186"/>
      <c r="J29" s="7"/>
      <c r="K29" s="7"/>
      <c r="L29" s="7"/>
      <c r="M29" s="7"/>
      <c r="N29" s="7"/>
      <c r="O29" s="7"/>
      <c r="P29" s="7"/>
      <c r="Q29" s="7"/>
      <c r="R29" s="7"/>
      <c r="S29" s="7"/>
      <c r="T29" s="7"/>
    </row>
    <row r="30" spans="1:20" x14ac:dyDescent="0.3">
      <c r="A30" s="200" t="s">
        <v>163</v>
      </c>
      <c r="B30" s="201"/>
      <c r="C30" s="202"/>
      <c r="D30" s="202" t="s">
        <v>17</v>
      </c>
      <c r="E30" s="202"/>
      <c r="F30" s="202"/>
      <c r="G30" s="202"/>
      <c r="H30" s="199" t="s">
        <v>17</v>
      </c>
      <c r="I30" s="186"/>
      <c r="J30" s="7"/>
      <c r="K30" s="7"/>
      <c r="L30" s="7"/>
      <c r="M30" s="7"/>
      <c r="N30" s="7"/>
      <c r="O30" s="7"/>
      <c r="P30" s="7"/>
      <c r="Q30" s="7"/>
      <c r="R30" s="7"/>
      <c r="S30" s="7"/>
      <c r="T30" s="7"/>
    </row>
    <row r="31" spans="1:20" x14ac:dyDescent="0.3">
      <c r="A31" s="203" t="s">
        <v>117</v>
      </c>
      <c r="B31" s="204">
        <f t="shared" ref="B31:G31" si="4">B29-B30</f>
        <v>0</v>
      </c>
      <c r="C31" s="204">
        <f t="shared" si="4"/>
        <v>0</v>
      </c>
      <c r="D31" s="204">
        <f t="shared" si="4"/>
        <v>0</v>
      </c>
      <c r="E31" s="204">
        <f t="shared" si="4"/>
        <v>0</v>
      </c>
      <c r="F31" s="204">
        <f t="shared" si="4"/>
        <v>0</v>
      </c>
      <c r="G31" s="204">
        <f t="shared" si="4"/>
        <v>0</v>
      </c>
      <c r="H31" s="199" t="s">
        <v>17</v>
      </c>
      <c r="I31" s="186"/>
      <c r="J31" s="7"/>
      <c r="K31" s="7"/>
      <c r="L31" s="7"/>
      <c r="M31" s="7"/>
      <c r="N31" s="7"/>
      <c r="O31" s="7"/>
      <c r="P31" s="7"/>
      <c r="Q31" s="7"/>
      <c r="R31" s="7"/>
      <c r="S31" s="7"/>
      <c r="T31" s="7"/>
    </row>
    <row r="32" spans="1:20" ht="14.5" thickBot="1" x14ac:dyDescent="0.35">
      <c r="A32" s="187" t="s">
        <v>118</v>
      </c>
      <c r="B32" s="501">
        <f t="shared" ref="B32:G32" si="5">(B28*B31)*12</f>
        <v>0</v>
      </c>
      <c r="C32" s="501">
        <f t="shared" si="5"/>
        <v>0</v>
      </c>
      <c r="D32" s="501">
        <f t="shared" si="5"/>
        <v>0</v>
      </c>
      <c r="E32" s="501">
        <f t="shared" si="5"/>
        <v>0</v>
      </c>
      <c r="F32" s="501">
        <f t="shared" si="5"/>
        <v>0</v>
      </c>
      <c r="G32" s="501">
        <f t="shared" si="5"/>
        <v>0</v>
      </c>
      <c r="H32" s="500">
        <f>SUM(B32:G32)</f>
        <v>0</v>
      </c>
      <c r="I32" s="186"/>
      <c r="J32" s="7"/>
      <c r="K32" s="7"/>
      <c r="L32" s="7"/>
      <c r="M32" s="7"/>
      <c r="N32" s="7"/>
      <c r="O32" s="7"/>
      <c r="P32" s="7"/>
      <c r="Q32" s="7"/>
      <c r="R32" s="7"/>
      <c r="S32" s="7"/>
      <c r="T32" s="7"/>
    </row>
    <row r="33" spans="1:21" ht="12" customHeight="1" thickTop="1" thickBot="1" x14ac:dyDescent="0.35">
      <c r="A33" s="241" t="s">
        <v>17</v>
      </c>
      <c r="B33" s="206"/>
      <c r="C33" s="207"/>
      <c r="D33" s="1"/>
      <c r="E33" s="1"/>
      <c r="F33" s="1"/>
      <c r="G33" s="1"/>
      <c r="H33" s="208"/>
      <c r="I33" s="205"/>
      <c r="J33" s="7"/>
      <c r="K33" s="7"/>
      <c r="L33" s="7"/>
      <c r="M33" s="7"/>
      <c r="N33" s="7"/>
      <c r="O33" s="7"/>
      <c r="P33" s="7"/>
      <c r="Q33" s="7"/>
      <c r="R33" s="7"/>
      <c r="S33" s="7"/>
      <c r="T33" s="7"/>
    </row>
    <row r="34" spans="1:21" ht="15" thickTop="1" thickBot="1" x14ac:dyDescent="0.35">
      <c r="A34" s="185" t="s">
        <v>43</v>
      </c>
      <c r="B34" s="527"/>
      <c r="C34" s="617" t="s">
        <v>407</v>
      </c>
      <c r="D34" s="618"/>
      <c r="E34" s="555"/>
      <c r="F34" s="619" t="s">
        <v>405</v>
      </c>
      <c r="G34" s="620"/>
      <c r="H34" s="621"/>
      <c r="J34" s="7"/>
      <c r="K34" s="7"/>
      <c r="L34" s="7"/>
      <c r="M34" s="7"/>
      <c r="N34" s="7"/>
      <c r="O34" s="7"/>
      <c r="P34" s="7"/>
      <c r="Q34" s="7"/>
      <c r="R34" s="7"/>
      <c r="S34" s="7"/>
      <c r="T34" s="7"/>
    </row>
    <row r="35" spans="1:21" ht="17" thickBot="1" x14ac:dyDescent="0.35">
      <c r="A35" s="187" t="s">
        <v>412</v>
      </c>
      <c r="B35" s="188"/>
      <c r="C35" s="188"/>
      <c r="D35" s="188"/>
      <c r="E35" s="528"/>
      <c r="F35" s="188"/>
      <c r="G35" s="188"/>
      <c r="H35" s="189" t="s">
        <v>119</v>
      </c>
      <c r="I35" s="186"/>
      <c r="J35" s="7"/>
      <c r="K35" s="7"/>
      <c r="L35" s="7"/>
      <c r="M35" s="7"/>
      <c r="N35" s="7"/>
      <c r="O35" s="7"/>
      <c r="P35" s="7"/>
      <c r="Q35" s="7"/>
      <c r="R35" s="7"/>
      <c r="S35" s="7"/>
      <c r="T35" s="7"/>
    </row>
    <row r="36" spans="1:21" ht="14.5" thickTop="1" x14ac:dyDescent="0.3">
      <c r="A36" s="190" t="s">
        <v>305</v>
      </c>
      <c r="B36" s="191">
        <v>0</v>
      </c>
      <c r="C36" s="192">
        <v>0</v>
      </c>
      <c r="D36" s="192" t="s">
        <v>17</v>
      </c>
      <c r="E36" s="192"/>
      <c r="F36" s="192"/>
      <c r="G36" s="192">
        <v>0</v>
      </c>
      <c r="H36" s="193">
        <f>+(B36*B37)+(C36*C37)+(D36*D37)+(E36*E37)+(G36*G37)</f>
        <v>0</v>
      </c>
      <c r="I36" s="186"/>
      <c r="J36" s="7"/>
      <c r="K36" s="7"/>
      <c r="L36" s="7"/>
      <c r="M36" s="7"/>
      <c r="N36" s="7"/>
      <c r="O36" s="7"/>
      <c r="P36" s="7"/>
      <c r="Q36" s="7"/>
      <c r="R36" s="7"/>
      <c r="S36" s="7"/>
      <c r="T36" s="7"/>
    </row>
    <row r="37" spans="1:21" x14ac:dyDescent="0.3">
      <c r="A37" s="194" t="s">
        <v>40</v>
      </c>
      <c r="B37" s="195">
        <v>0</v>
      </c>
      <c r="C37" s="196">
        <v>0</v>
      </c>
      <c r="D37" s="196" t="s">
        <v>17</v>
      </c>
      <c r="E37" s="196"/>
      <c r="F37" s="196"/>
      <c r="G37" s="196">
        <v>0</v>
      </c>
      <c r="H37" s="197">
        <f>SUM(B37:G37)</f>
        <v>0</v>
      </c>
      <c r="I37" s="186"/>
      <c r="J37" s="7"/>
      <c r="K37" s="7"/>
      <c r="L37" s="7"/>
      <c r="M37" s="7"/>
      <c r="N37" s="7"/>
      <c r="O37" s="7"/>
      <c r="P37" s="7"/>
      <c r="Q37" s="7"/>
      <c r="R37" s="7"/>
      <c r="S37" s="7"/>
      <c r="T37" s="7"/>
    </row>
    <row r="38" spans="1:21" ht="17.5" thickTop="1" thickBot="1" x14ac:dyDescent="0.35">
      <c r="A38" s="198" t="s">
        <v>377</v>
      </c>
      <c r="B38" s="195">
        <v>0</v>
      </c>
      <c r="C38" s="196">
        <v>0</v>
      </c>
      <c r="D38" s="196" t="s">
        <v>17</v>
      </c>
      <c r="E38" s="196"/>
      <c r="F38" s="196"/>
      <c r="G38" s="196">
        <v>0</v>
      </c>
      <c r="H38" s="199" t="s">
        <v>17</v>
      </c>
      <c r="I38" s="186"/>
      <c r="J38" s="7"/>
      <c r="K38" s="7"/>
      <c r="L38" s="7"/>
      <c r="M38" s="7"/>
      <c r="N38" s="7"/>
      <c r="O38" s="7"/>
      <c r="P38" s="7"/>
      <c r="Q38" s="7"/>
      <c r="R38" s="7"/>
      <c r="S38" s="7"/>
      <c r="T38" s="7"/>
    </row>
    <row r="39" spans="1:21" x14ac:dyDescent="0.3">
      <c r="A39" s="200" t="s">
        <v>163</v>
      </c>
      <c r="B39" s="201">
        <v>0</v>
      </c>
      <c r="C39" s="202">
        <v>0</v>
      </c>
      <c r="D39" s="202"/>
      <c r="E39" s="202"/>
      <c r="F39" s="202"/>
      <c r="G39" s="202">
        <v>0</v>
      </c>
      <c r="H39" s="199" t="s">
        <v>17</v>
      </c>
      <c r="I39" s="186"/>
      <c r="J39" s="7"/>
      <c r="K39" s="7"/>
      <c r="L39" s="7"/>
      <c r="M39" s="7"/>
      <c r="N39" s="7"/>
      <c r="O39" s="7"/>
      <c r="P39" s="7"/>
      <c r="Q39" s="7"/>
      <c r="R39" s="7"/>
      <c r="S39" s="7"/>
      <c r="T39" s="7"/>
    </row>
    <row r="40" spans="1:21" x14ac:dyDescent="0.3">
      <c r="A40" s="203" t="s">
        <v>117</v>
      </c>
      <c r="B40" s="204">
        <f t="shared" ref="B40:G40" si="6">B38-B39</f>
        <v>0</v>
      </c>
      <c r="C40" s="204">
        <f t="shared" si="6"/>
        <v>0</v>
      </c>
      <c r="D40" s="204">
        <f t="shared" si="6"/>
        <v>0</v>
      </c>
      <c r="E40" s="204">
        <f t="shared" si="6"/>
        <v>0</v>
      </c>
      <c r="F40" s="204">
        <f t="shared" si="6"/>
        <v>0</v>
      </c>
      <c r="G40" s="204">
        <f t="shared" si="6"/>
        <v>0</v>
      </c>
      <c r="H40" s="199" t="s">
        <v>17</v>
      </c>
      <c r="I40" s="186"/>
      <c r="J40" s="7"/>
      <c r="K40" s="7"/>
      <c r="L40" s="7"/>
      <c r="M40" s="7"/>
      <c r="N40" s="7"/>
      <c r="O40" s="7"/>
      <c r="P40" s="7"/>
      <c r="Q40" s="7"/>
      <c r="R40" s="7"/>
      <c r="S40" s="7"/>
      <c r="T40" s="7"/>
    </row>
    <row r="41" spans="1:21" ht="14.5" thickBot="1" x14ac:dyDescent="0.35">
      <c r="A41" s="187" t="s">
        <v>118</v>
      </c>
      <c r="B41" s="501">
        <f t="shared" ref="B41:G41" si="7">(B37*B40)*12</f>
        <v>0</v>
      </c>
      <c r="C41" s="501">
        <f t="shared" si="7"/>
        <v>0</v>
      </c>
      <c r="D41" s="501">
        <f t="shared" si="7"/>
        <v>0</v>
      </c>
      <c r="E41" s="501">
        <f t="shared" si="7"/>
        <v>0</v>
      </c>
      <c r="F41" s="501">
        <f t="shared" si="7"/>
        <v>0</v>
      </c>
      <c r="G41" s="501">
        <f t="shared" si="7"/>
        <v>0</v>
      </c>
      <c r="H41" s="500">
        <f>SUM(B41:G41)</f>
        <v>0</v>
      </c>
      <c r="I41" s="186"/>
      <c r="J41" s="7"/>
      <c r="K41" s="7"/>
      <c r="L41" s="7"/>
      <c r="M41" s="7"/>
      <c r="N41" s="7"/>
      <c r="O41" s="7"/>
      <c r="P41" s="7"/>
      <c r="Q41" s="7"/>
      <c r="R41" s="7"/>
      <c r="S41" s="7"/>
      <c r="T41" s="7"/>
    </row>
    <row r="42" spans="1:21" ht="12" customHeight="1" thickTop="1" thickBot="1" x14ac:dyDescent="0.35">
      <c r="A42" s="209"/>
      <c r="B42" s="210"/>
      <c r="C42" s="211"/>
      <c r="D42" s="212"/>
      <c r="E42" s="212"/>
      <c r="F42" s="212"/>
      <c r="G42" s="212"/>
      <c r="H42" s="213"/>
      <c r="I42" s="205"/>
      <c r="J42" s="7"/>
      <c r="K42" s="7"/>
      <c r="L42" s="7"/>
      <c r="M42" s="7"/>
      <c r="N42" s="7"/>
      <c r="O42" s="7"/>
      <c r="P42" s="7"/>
      <c r="Q42" s="7"/>
      <c r="R42" s="7"/>
      <c r="S42" s="7"/>
      <c r="T42" s="7"/>
      <c r="U42" s="7"/>
    </row>
    <row r="43" spans="1:21" ht="15" thickTop="1" thickBot="1" x14ac:dyDescent="0.35">
      <c r="A43" s="185" t="s">
        <v>44</v>
      </c>
      <c r="B43" s="527"/>
      <c r="C43" s="617" t="s">
        <v>407</v>
      </c>
      <c r="D43" s="618"/>
      <c r="E43" s="555"/>
      <c r="F43" s="619" t="s">
        <v>405</v>
      </c>
      <c r="G43" s="620"/>
      <c r="H43" s="621"/>
      <c r="J43" s="7"/>
      <c r="K43" s="7"/>
      <c r="L43" s="7"/>
      <c r="M43" s="7"/>
      <c r="N43" s="7"/>
      <c r="O43" s="7"/>
      <c r="P43" s="7"/>
      <c r="Q43" s="7"/>
      <c r="R43" s="7"/>
      <c r="S43" s="7"/>
      <c r="T43" s="7"/>
      <c r="U43" s="7"/>
    </row>
    <row r="44" spans="1:21" ht="17" thickBot="1" x14ac:dyDescent="0.35">
      <c r="A44" s="187" t="s">
        <v>412</v>
      </c>
      <c r="B44" s="188"/>
      <c r="C44" s="188"/>
      <c r="D44" s="188"/>
      <c r="E44" s="528"/>
      <c r="F44" s="188"/>
      <c r="G44" s="188"/>
      <c r="H44" s="189" t="s">
        <v>119</v>
      </c>
      <c r="J44" s="7"/>
      <c r="K44" s="7"/>
      <c r="L44" s="7"/>
      <c r="M44" s="7"/>
      <c r="N44" s="7"/>
      <c r="O44" s="7"/>
      <c r="P44" s="7"/>
      <c r="Q44" s="7"/>
      <c r="R44" s="7"/>
      <c r="S44" s="7"/>
      <c r="T44" s="7"/>
      <c r="U44" s="7"/>
    </row>
    <row r="45" spans="1:21" ht="14.5" thickTop="1" x14ac:dyDescent="0.3">
      <c r="A45" s="190" t="s">
        <v>305</v>
      </c>
      <c r="B45" s="191">
        <v>0</v>
      </c>
      <c r="C45" s="192">
        <v>0</v>
      </c>
      <c r="D45" s="192">
        <v>0</v>
      </c>
      <c r="E45" s="192"/>
      <c r="F45" s="192"/>
      <c r="G45" s="192">
        <v>0</v>
      </c>
      <c r="H45" s="193">
        <f>+(B45*B46)+(C45*C46)+(D45*D46)+(E45*E46)+(G45*G46)</f>
        <v>0</v>
      </c>
      <c r="I45" s="186"/>
      <c r="J45" s="7"/>
      <c r="K45" s="7"/>
      <c r="L45" s="7"/>
      <c r="M45" s="7"/>
      <c r="N45" s="7"/>
      <c r="O45" s="7"/>
      <c r="P45" s="7"/>
      <c r="Q45" s="7"/>
      <c r="R45" s="7"/>
      <c r="S45" s="7"/>
      <c r="T45" s="7"/>
      <c r="U45" s="7"/>
    </row>
    <row r="46" spans="1:21" x14ac:dyDescent="0.3">
      <c r="A46" s="194" t="s">
        <v>40</v>
      </c>
      <c r="B46" s="195">
        <v>0</v>
      </c>
      <c r="C46" s="196">
        <v>0</v>
      </c>
      <c r="D46" s="196">
        <v>0</v>
      </c>
      <c r="E46" s="196"/>
      <c r="F46" s="196"/>
      <c r="G46" s="196">
        <v>0</v>
      </c>
      <c r="H46" s="197">
        <f>SUM(B46:G46)</f>
        <v>0</v>
      </c>
      <c r="I46" s="186"/>
      <c r="J46" s="7"/>
      <c r="K46" s="7"/>
      <c r="L46" s="7"/>
      <c r="M46" s="7"/>
      <c r="N46" s="7"/>
      <c r="O46" s="7"/>
      <c r="P46" s="7"/>
      <c r="Q46" s="7"/>
      <c r="R46" s="7"/>
      <c r="S46" s="7"/>
      <c r="T46" s="7"/>
      <c r="U46" s="7"/>
    </row>
    <row r="47" spans="1:21" ht="16.5" x14ac:dyDescent="0.3">
      <c r="A47" s="198" t="s">
        <v>377</v>
      </c>
      <c r="B47" s="195">
        <v>0</v>
      </c>
      <c r="C47" s="196">
        <v>0</v>
      </c>
      <c r="D47" s="196">
        <v>0</v>
      </c>
      <c r="E47" s="196"/>
      <c r="F47" s="196"/>
      <c r="G47" s="196">
        <v>0</v>
      </c>
      <c r="H47" s="199" t="s">
        <v>17</v>
      </c>
      <c r="I47" s="186"/>
      <c r="J47" s="7"/>
      <c r="K47" s="7"/>
      <c r="L47" s="7"/>
      <c r="M47" s="7"/>
      <c r="N47" s="7"/>
      <c r="O47" s="7"/>
      <c r="P47" s="7"/>
      <c r="Q47" s="7"/>
      <c r="R47" s="7"/>
      <c r="S47" s="7"/>
      <c r="T47" s="7"/>
      <c r="U47" s="7"/>
    </row>
    <row r="48" spans="1:21" x14ac:dyDescent="0.3">
      <c r="A48" s="200" t="s">
        <v>163</v>
      </c>
      <c r="B48" s="201">
        <v>0</v>
      </c>
      <c r="C48" s="202">
        <v>0</v>
      </c>
      <c r="D48" s="202">
        <v>0</v>
      </c>
      <c r="E48" s="202"/>
      <c r="F48" s="202"/>
      <c r="G48" s="202">
        <v>0</v>
      </c>
      <c r="H48" s="199" t="s">
        <v>17</v>
      </c>
      <c r="I48" s="186"/>
      <c r="J48" s="7"/>
      <c r="K48" s="7"/>
      <c r="L48" s="7"/>
      <c r="M48" s="7"/>
      <c r="N48" s="7"/>
      <c r="O48" s="7"/>
      <c r="P48" s="7"/>
      <c r="Q48" s="7"/>
      <c r="R48" s="7"/>
      <c r="S48" s="7"/>
      <c r="T48" s="7"/>
      <c r="U48" s="7"/>
    </row>
    <row r="49" spans="1:21" x14ac:dyDescent="0.3">
      <c r="A49" s="203" t="s">
        <v>117</v>
      </c>
      <c r="B49" s="204">
        <f t="shared" ref="B49:G49" si="8">B47-B48</f>
        <v>0</v>
      </c>
      <c r="C49" s="204">
        <f t="shared" si="8"/>
        <v>0</v>
      </c>
      <c r="D49" s="204">
        <f t="shared" si="8"/>
        <v>0</v>
      </c>
      <c r="E49" s="204">
        <f t="shared" si="8"/>
        <v>0</v>
      </c>
      <c r="F49" s="204">
        <f t="shared" si="8"/>
        <v>0</v>
      </c>
      <c r="G49" s="204">
        <f t="shared" si="8"/>
        <v>0</v>
      </c>
      <c r="H49" s="199" t="s">
        <v>17</v>
      </c>
      <c r="I49" s="186"/>
      <c r="J49" s="7"/>
      <c r="K49" s="7"/>
      <c r="L49" s="7"/>
      <c r="M49" s="7"/>
      <c r="N49" s="7"/>
      <c r="O49" s="7"/>
      <c r="P49" s="7"/>
      <c r="Q49" s="7"/>
      <c r="R49" s="7"/>
      <c r="S49" s="7"/>
      <c r="T49" s="7"/>
      <c r="U49" s="7"/>
    </row>
    <row r="50" spans="1:21" ht="14.5" thickBot="1" x14ac:dyDescent="0.35">
      <c r="A50" s="187" t="s">
        <v>118</v>
      </c>
      <c r="B50" s="501">
        <f t="shared" ref="B50:G50" si="9">(B46*B49)*12</f>
        <v>0</v>
      </c>
      <c r="C50" s="501">
        <f t="shared" si="9"/>
        <v>0</v>
      </c>
      <c r="D50" s="501">
        <f t="shared" si="9"/>
        <v>0</v>
      </c>
      <c r="E50" s="501">
        <f t="shared" si="9"/>
        <v>0</v>
      </c>
      <c r="F50" s="501">
        <f t="shared" si="9"/>
        <v>0</v>
      </c>
      <c r="G50" s="501">
        <f t="shared" si="9"/>
        <v>0</v>
      </c>
      <c r="H50" s="500">
        <f>SUM(B50:G50)</f>
        <v>0</v>
      </c>
      <c r="I50" s="186"/>
      <c r="J50" s="7"/>
      <c r="K50" s="7"/>
      <c r="L50" s="7"/>
      <c r="M50" s="7"/>
      <c r="N50" s="7"/>
      <c r="O50" s="7"/>
      <c r="P50" s="7"/>
      <c r="Q50" s="7"/>
      <c r="R50" s="7"/>
      <c r="S50" s="7"/>
      <c r="T50" s="7"/>
      <c r="U50" s="7"/>
    </row>
    <row r="51" spans="1:21" ht="12" customHeight="1" thickTop="1" thickBot="1" x14ac:dyDescent="0.35">
      <c r="A51" s="215"/>
      <c r="B51" s="217"/>
      <c r="C51" s="216"/>
      <c r="D51" s="15"/>
      <c r="E51" s="15"/>
      <c r="F51" s="15"/>
      <c r="G51" s="15"/>
      <c r="H51" s="218"/>
      <c r="I51" s="205"/>
      <c r="J51" s="7"/>
      <c r="K51" s="7"/>
      <c r="L51" s="7"/>
      <c r="M51" s="7"/>
      <c r="N51" s="7"/>
      <c r="O51" s="7"/>
      <c r="P51" s="7"/>
      <c r="Q51" s="7"/>
      <c r="R51" s="7"/>
      <c r="S51" s="7"/>
      <c r="T51" s="7"/>
      <c r="U51" s="7"/>
    </row>
    <row r="52" spans="1:21" ht="15" thickTop="1" thickBot="1" x14ac:dyDescent="0.35">
      <c r="A52" s="185" t="s">
        <v>45</v>
      </c>
      <c r="B52" s="527"/>
      <c r="C52" s="617" t="s">
        <v>407</v>
      </c>
      <c r="D52" s="618"/>
      <c r="E52" s="555"/>
      <c r="F52" s="619" t="s">
        <v>405</v>
      </c>
      <c r="G52" s="620"/>
      <c r="H52" s="621"/>
      <c r="I52" s="7"/>
      <c r="J52" s="7"/>
      <c r="K52" s="7"/>
      <c r="L52" s="7"/>
      <c r="M52" s="7"/>
      <c r="N52" s="7"/>
      <c r="O52" s="7"/>
      <c r="P52" s="7"/>
      <c r="Q52" s="7"/>
      <c r="R52" s="7"/>
      <c r="S52" s="7"/>
      <c r="T52" s="7"/>
      <c r="U52" s="7"/>
    </row>
    <row r="53" spans="1:21" ht="17" thickBot="1" x14ac:dyDescent="0.35">
      <c r="A53" s="187" t="s">
        <v>412</v>
      </c>
      <c r="B53" s="188"/>
      <c r="C53" s="188"/>
      <c r="D53" s="188"/>
      <c r="E53" s="528"/>
      <c r="F53" s="188"/>
      <c r="G53" s="188"/>
      <c r="H53" s="189" t="s">
        <v>119</v>
      </c>
      <c r="I53" s="7"/>
      <c r="J53" s="7"/>
      <c r="K53" s="7"/>
      <c r="L53" s="7"/>
      <c r="M53" s="7"/>
      <c r="N53" s="7"/>
      <c r="O53" s="7"/>
      <c r="P53" s="7"/>
      <c r="Q53" s="7"/>
      <c r="R53" s="7"/>
      <c r="S53" s="7"/>
      <c r="T53" s="7"/>
      <c r="U53" s="7"/>
    </row>
    <row r="54" spans="1:21" ht="14.5" thickTop="1" x14ac:dyDescent="0.3">
      <c r="A54" s="190" t="s">
        <v>305</v>
      </c>
      <c r="B54" s="191">
        <v>0</v>
      </c>
      <c r="C54" s="192">
        <v>0</v>
      </c>
      <c r="D54" s="192">
        <v>0</v>
      </c>
      <c r="E54" s="192">
        <v>0</v>
      </c>
      <c r="F54" s="192">
        <v>0</v>
      </c>
      <c r="G54" s="192">
        <v>0</v>
      </c>
      <c r="H54" s="193">
        <f>+(B54*B55)+(C54*C55)+(D54*D55)+(E54*E55)+(G54*G55)</f>
        <v>0</v>
      </c>
      <c r="I54" s="7"/>
      <c r="J54" s="7"/>
      <c r="K54" s="7"/>
      <c r="L54" s="7"/>
      <c r="M54" s="7"/>
      <c r="N54" s="7"/>
      <c r="O54" s="7"/>
      <c r="P54" s="7"/>
      <c r="Q54" s="7"/>
      <c r="R54" s="7"/>
      <c r="S54" s="7"/>
      <c r="T54" s="7"/>
      <c r="U54" s="7"/>
    </row>
    <row r="55" spans="1:21" x14ac:dyDescent="0.3">
      <c r="A55" s="194" t="s">
        <v>40</v>
      </c>
      <c r="B55" s="195">
        <v>0</v>
      </c>
      <c r="C55" s="196">
        <v>0</v>
      </c>
      <c r="D55" s="196">
        <v>0</v>
      </c>
      <c r="E55" s="196">
        <v>0</v>
      </c>
      <c r="F55" s="196">
        <v>0</v>
      </c>
      <c r="G55" s="196">
        <v>0</v>
      </c>
      <c r="H55" s="197">
        <f>SUM(B55:G55)</f>
        <v>0</v>
      </c>
      <c r="I55" s="7"/>
      <c r="J55" s="7"/>
      <c r="K55" s="7"/>
      <c r="L55" s="7"/>
      <c r="M55" s="7"/>
      <c r="N55" s="7"/>
      <c r="O55" s="7"/>
      <c r="P55" s="7"/>
      <c r="Q55" s="7"/>
      <c r="R55" s="7"/>
      <c r="S55" s="7"/>
      <c r="T55" s="7"/>
      <c r="U55" s="7"/>
    </row>
    <row r="56" spans="1:21" ht="16.5" x14ac:dyDescent="0.3">
      <c r="A56" s="198" t="s">
        <v>377</v>
      </c>
      <c r="B56" s="195">
        <v>0</v>
      </c>
      <c r="C56" s="196">
        <v>0</v>
      </c>
      <c r="D56" s="196">
        <v>0</v>
      </c>
      <c r="E56" s="196">
        <v>0</v>
      </c>
      <c r="F56" s="196">
        <v>0</v>
      </c>
      <c r="G56" s="196">
        <v>0</v>
      </c>
      <c r="H56" s="199" t="s">
        <v>17</v>
      </c>
      <c r="I56" s="7"/>
      <c r="J56" s="7"/>
      <c r="K56" s="7"/>
      <c r="L56" s="7"/>
      <c r="M56" s="7"/>
      <c r="N56" s="7"/>
      <c r="O56" s="7"/>
      <c r="P56" s="7"/>
      <c r="Q56" s="7"/>
      <c r="R56" s="7"/>
      <c r="S56" s="7"/>
      <c r="T56" s="7"/>
      <c r="U56" s="7"/>
    </row>
    <row r="57" spans="1:21" x14ac:dyDescent="0.3">
      <c r="A57" s="200" t="s">
        <v>163</v>
      </c>
      <c r="B57" s="201">
        <v>0</v>
      </c>
      <c r="C57" s="202">
        <v>0</v>
      </c>
      <c r="D57" s="202">
        <v>0</v>
      </c>
      <c r="E57" s="202">
        <v>0</v>
      </c>
      <c r="F57" s="202">
        <v>0</v>
      </c>
      <c r="G57" s="202">
        <v>0</v>
      </c>
      <c r="H57" s="199" t="s">
        <v>17</v>
      </c>
      <c r="I57" s="7"/>
      <c r="J57" s="7"/>
      <c r="K57" s="7"/>
      <c r="L57" s="7"/>
      <c r="M57" s="7"/>
      <c r="N57" s="7"/>
      <c r="O57" s="7"/>
      <c r="P57" s="7"/>
      <c r="Q57" s="7"/>
      <c r="R57" s="7"/>
      <c r="S57" s="7"/>
      <c r="T57" s="7"/>
      <c r="U57" s="7"/>
    </row>
    <row r="58" spans="1:21" x14ac:dyDescent="0.3">
      <c r="A58" s="203" t="s">
        <v>117</v>
      </c>
      <c r="B58" s="204">
        <f t="shared" ref="B58:G58" si="10">B56-B57</f>
        <v>0</v>
      </c>
      <c r="C58" s="204">
        <f t="shared" si="10"/>
        <v>0</v>
      </c>
      <c r="D58" s="204">
        <f t="shared" si="10"/>
        <v>0</v>
      </c>
      <c r="E58" s="204">
        <f t="shared" si="10"/>
        <v>0</v>
      </c>
      <c r="F58" s="204">
        <f t="shared" si="10"/>
        <v>0</v>
      </c>
      <c r="G58" s="204">
        <f t="shared" si="10"/>
        <v>0</v>
      </c>
      <c r="H58" s="199" t="s">
        <v>17</v>
      </c>
      <c r="I58" s="7"/>
      <c r="J58" s="7"/>
      <c r="K58" s="7"/>
      <c r="L58" s="7"/>
      <c r="M58" s="7"/>
      <c r="N58" s="7"/>
      <c r="O58" s="7"/>
      <c r="P58" s="7"/>
      <c r="Q58" s="7"/>
      <c r="R58" s="7"/>
      <c r="S58" s="7"/>
      <c r="T58" s="7"/>
      <c r="U58" s="7"/>
    </row>
    <row r="59" spans="1:21" ht="14.5" thickBot="1" x14ac:dyDescent="0.35">
      <c r="A59" s="187" t="s">
        <v>118</v>
      </c>
      <c r="B59" s="501">
        <f t="shared" ref="B59:G59" si="11">(B55*B58)*12</f>
        <v>0</v>
      </c>
      <c r="C59" s="501">
        <f t="shared" si="11"/>
        <v>0</v>
      </c>
      <c r="D59" s="501">
        <f t="shared" si="11"/>
        <v>0</v>
      </c>
      <c r="E59" s="501">
        <f t="shared" si="11"/>
        <v>0</v>
      </c>
      <c r="F59" s="501">
        <f t="shared" si="11"/>
        <v>0</v>
      </c>
      <c r="G59" s="501">
        <f t="shared" si="11"/>
        <v>0</v>
      </c>
      <c r="H59" s="500">
        <f>SUM(B59:G59)</f>
        <v>0</v>
      </c>
      <c r="I59" s="7"/>
      <c r="J59" s="7"/>
      <c r="K59" s="7"/>
      <c r="L59" s="7"/>
      <c r="M59" s="7"/>
      <c r="N59" s="7"/>
      <c r="O59" s="7"/>
      <c r="P59" s="7"/>
      <c r="Q59" s="7"/>
      <c r="R59" s="7"/>
      <c r="S59" s="7"/>
      <c r="T59" s="7"/>
      <c r="U59" s="7"/>
    </row>
    <row r="60" spans="1:21" ht="12" customHeight="1" thickTop="1" thickBot="1" x14ac:dyDescent="0.35">
      <c r="A60" s="215"/>
      <c r="B60" s="217"/>
      <c r="C60" s="216"/>
      <c r="D60" s="15"/>
      <c r="E60" s="15"/>
      <c r="F60" s="15"/>
      <c r="G60" s="15"/>
      <c r="H60" s="218"/>
      <c r="I60" s="7"/>
      <c r="J60" s="7"/>
      <c r="K60" s="7"/>
      <c r="L60" s="7"/>
      <c r="M60" s="7"/>
      <c r="N60" s="7"/>
      <c r="O60" s="7"/>
      <c r="P60" s="7"/>
      <c r="Q60" s="7"/>
      <c r="R60" s="7"/>
      <c r="S60" s="7"/>
      <c r="T60" s="7"/>
      <c r="U60" s="7"/>
    </row>
    <row r="61" spans="1:21" ht="15" thickTop="1" thickBot="1" x14ac:dyDescent="0.35">
      <c r="A61" s="185" t="s">
        <v>366</v>
      </c>
      <c r="B61" s="527"/>
      <c r="C61" s="617" t="s">
        <v>407</v>
      </c>
      <c r="D61" s="618"/>
      <c r="E61" s="555"/>
      <c r="F61" s="619" t="s">
        <v>405</v>
      </c>
      <c r="G61" s="620"/>
      <c r="H61" s="621"/>
      <c r="I61" s="7"/>
      <c r="J61" s="7"/>
      <c r="K61" s="7"/>
      <c r="L61" s="7"/>
      <c r="M61" s="7"/>
      <c r="N61" s="7"/>
      <c r="O61" s="7"/>
      <c r="P61" s="7"/>
      <c r="Q61" s="7"/>
      <c r="R61" s="7"/>
      <c r="S61" s="7"/>
      <c r="T61" s="7"/>
      <c r="U61" s="7"/>
    </row>
    <row r="62" spans="1:21" ht="17" thickBot="1" x14ac:dyDescent="0.35">
      <c r="A62" s="187" t="s">
        <v>412</v>
      </c>
      <c r="B62" s="188"/>
      <c r="C62" s="188"/>
      <c r="D62" s="188"/>
      <c r="E62" s="528"/>
      <c r="F62" s="188"/>
      <c r="G62" s="188"/>
      <c r="H62" s="189" t="s">
        <v>119</v>
      </c>
      <c r="I62" s="7"/>
      <c r="J62" s="7"/>
      <c r="K62" s="7"/>
      <c r="L62" s="7"/>
      <c r="M62" s="7"/>
      <c r="N62" s="7"/>
      <c r="O62" s="7"/>
      <c r="P62" s="7"/>
      <c r="Q62" s="7"/>
      <c r="R62" s="7"/>
      <c r="S62" s="7"/>
      <c r="T62" s="7"/>
      <c r="U62" s="7"/>
    </row>
    <row r="63" spans="1:21" ht="14.5" thickTop="1" x14ac:dyDescent="0.3">
      <c r="A63" s="190" t="s">
        <v>305</v>
      </c>
      <c r="B63" s="191">
        <v>0</v>
      </c>
      <c r="C63" s="192">
        <v>0</v>
      </c>
      <c r="D63" s="192">
        <v>0</v>
      </c>
      <c r="E63" s="192">
        <v>0</v>
      </c>
      <c r="F63" s="192">
        <v>0</v>
      </c>
      <c r="G63" s="192">
        <v>0</v>
      </c>
      <c r="H63" s="193">
        <f>+(B63*B64)+(C63*C64)+(D63*D64)+(E63*E64)+(G63*G64)</f>
        <v>0</v>
      </c>
      <c r="I63" s="7"/>
      <c r="J63" s="7"/>
      <c r="K63" s="7"/>
      <c r="L63" s="7"/>
      <c r="M63" s="7"/>
      <c r="N63" s="7"/>
      <c r="O63" s="7"/>
      <c r="P63" s="7"/>
      <c r="Q63" s="7"/>
      <c r="R63" s="7"/>
      <c r="S63" s="7"/>
      <c r="T63" s="7"/>
      <c r="U63" s="7"/>
    </row>
    <row r="64" spans="1:21" x14ac:dyDescent="0.3">
      <c r="A64" s="194" t="s">
        <v>40</v>
      </c>
      <c r="B64" s="195">
        <v>0</v>
      </c>
      <c r="C64" s="196">
        <v>0</v>
      </c>
      <c r="D64" s="196">
        <v>0</v>
      </c>
      <c r="E64" s="196">
        <v>0</v>
      </c>
      <c r="F64" s="196">
        <v>0</v>
      </c>
      <c r="G64" s="196">
        <v>0</v>
      </c>
      <c r="H64" s="197">
        <f>SUM(B64:G64)</f>
        <v>0</v>
      </c>
      <c r="I64" s="7"/>
      <c r="J64" s="7"/>
      <c r="K64" s="7"/>
      <c r="L64" s="7"/>
      <c r="M64" s="7"/>
      <c r="N64" s="7"/>
      <c r="O64" s="7"/>
      <c r="P64" s="7"/>
      <c r="Q64" s="7"/>
      <c r="R64" s="7"/>
      <c r="S64" s="7"/>
      <c r="T64" s="7"/>
      <c r="U64" s="7"/>
    </row>
    <row r="65" spans="1:21" ht="17.5" thickTop="1" thickBot="1" x14ac:dyDescent="0.35">
      <c r="A65" s="198" t="s">
        <v>377</v>
      </c>
      <c r="B65" s="195">
        <v>0</v>
      </c>
      <c r="C65" s="196">
        <v>0</v>
      </c>
      <c r="D65" s="196">
        <v>0</v>
      </c>
      <c r="E65" s="196">
        <v>0</v>
      </c>
      <c r="F65" s="196">
        <v>0</v>
      </c>
      <c r="G65" s="196">
        <v>0</v>
      </c>
      <c r="H65" s="199" t="s">
        <v>17</v>
      </c>
      <c r="I65" s="7"/>
      <c r="J65" s="7"/>
      <c r="K65" s="7"/>
      <c r="L65" s="7"/>
      <c r="M65" s="7"/>
      <c r="N65" s="7"/>
      <c r="O65" s="7"/>
      <c r="P65" s="7"/>
      <c r="Q65" s="7"/>
      <c r="R65" s="7"/>
      <c r="S65" s="7"/>
      <c r="T65" s="7"/>
      <c r="U65" s="7"/>
    </row>
    <row r="66" spans="1:21" x14ac:dyDescent="0.3">
      <c r="A66" s="200" t="s">
        <v>163</v>
      </c>
      <c r="B66" s="201">
        <v>0</v>
      </c>
      <c r="C66" s="202">
        <v>0</v>
      </c>
      <c r="D66" s="202">
        <v>0</v>
      </c>
      <c r="E66" s="202">
        <v>0</v>
      </c>
      <c r="F66" s="202">
        <v>0</v>
      </c>
      <c r="G66" s="202">
        <v>0</v>
      </c>
      <c r="H66" s="199" t="s">
        <v>17</v>
      </c>
      <c r="I66" s="7"/>
      <c r="J66" s="7"/>
      <c r="K66" s="7"/>
      <c r="L66" s="7"/>
      <c r="M66" s="7"/>
      <c r="N66" s="7"/>
      <c r="O66" s="7"/>
      <c r="P66" s="7"/>
      <c r="Q66" s="7"/>
      <c r="R66" s="7"/>
      <c r="S66" s="7"/>
      <c r="T66" s="7"/>
      <c r="U66" s="7"/>
    </row>
    <row r="67" spans="1:21" x14ac:dyDescent="0.3">
      <c r="A67" s="203" t="s">
        <v>117</v>
      </c>
      <c r="B67" s="204">
        <f t="shared" ref="B67:G67" si="12">B65-B66</f>
        <v>0</v>
      </c>
      <c r="C67" s="204">
        <f t="shared" si="12"/>
        <v>0</v>
      </c>
      <c r="D67" s="204">
        <f t="shared" si="12"/>
        <v>0</v>
      </c>
      <c r="E67" s="204">
        <f t="shared" si="12"/>
        <v>0</v>
      </c>
      <c r="F67" s="204">
        <f t="shared" si="12"/>
        <v>0</v>
      </c>
      <c r="G67" s="204">
        <f t="shared" si="12"/>
        <v>0</v>
      </c>
      <c r="H67" s="199" t="s">
        <v>17</v>
      </c>
      <c r="I67" s="7"/>
      <c r="J67" s="7"/>
      <c r="K67" s="7"/>
      <c r="L67" s="7"/>
      <c r="M67" s="7"/>
      <c r="N67" s="7"/>
      <c r="O67" s="7"/>
      <c r="P67" s="7"/>
      <c r="Q67" s="7"/>
      <c r="R67" s="7"/>
      <c r="S67" s="7"/>
      <c r="T67" s="7"/>
      <c r="U67" s="7"/>
    </row>
    <row r="68" spans="1:21" ht="14.5" thickBot="1" x14ac:dyDescent="0.35">
      <c r="A68" s="187" t="s">
        <v>118</v>
      </c>
      <c r="B68" s="501">
        <f t="shared" ref="B68:G68" si="13">(B64*B67)*12</f>
        <v>0</v>
      </c>
      <c r="C68" s="501">
        <f t="shared" si="13"/>
        <v>0</v>
      </c>
      <c r="D68" s="501">
        <f t="shared" si="13"/>
        <v>0</v>
      </c>
      <c r="E68" s="501">
        <f t="shared" si="13"/>
        <v>0</v>
      </c>
      <c r="F68" s="501">
        <f t="shared" si="13"/>
        <v>0</v>
      </c>
      <c r="G68" s="501">
        <f t="shared" si="13"/>
        <v>0</v>
      </c>
      <c r="H68" s="500">
        <f>SUM(B68:G68)</f>
        <v>0</v>
      </c>
      <c r="I68" s="7"/>
      <c r="J68" s="7"/>
      <c r="K68" s="7"/>
      <c r="L68" s="7"/>
      <c r="M68" s="7"/>
      <c r="N68" s="7"/>
      <c r="O68" s="7"/>
      <c r="P68" s="7"/>
      <c r="Q68" s="7"/>
      <c r="R68" s="7"/>
      <c r="S68" s="7"/>
      <c r="T68" s="7"/>
      <c r="U68" s="7"/>
    </row>
    <row r="69" spans="1:21" ht="12" customHeight="1" thickTop="1" thickBot="1" x14ac:dyDescent="0.35">
      <c r="A69" s="215"/>
      <c r="B69" s="535"/>
      <c r="C69" s="536"/>
      <c r="D69" s="537"/>
      <c r="E69" s="537"/>
      <c r="F69" s="537"/>
      <c r="G69" s="537"/>
      <c r="H69" s="538"/>
      <c r="I69" s="7"/>
      <c r="J69" s="7"/>
      <c r="K69" s="7"/>
      <c r="L69" s="7"/>
      <c r="M69" s="7"/>
      <c r="N69" s="7"/>
      <c r="O69" s="7"/>
      <c r="P69" s="7"/>
      <c r="Q69" s="7"/>
      <c r="R69" s="7"/>
      <c r="S69" s="7"/>
      <c r="T69" s="7"/>
      <c r="U69" s="7"/>
    </row>
    <row r="70" spans="1:21" ht="15" thickTop="1" thickBot="1" x14ac:dyDescent="0.35">
      <c r="A70" s="219" t="s">
        <v>367</v>
      </c>
      <c r="B70" s="527"/>
      <c r="C70" s="617" t="s">
        <v>407</v>
      </c>
      <c r="D70" s="618"/>
      <c r="E70" s="555"/>
      <c r="F70" s="619" t="s">
        <v>405</v>
      </c>
      <c r="G70" s="620"/>
      <c r="H70" s="621"/>
      <c r="I70" s="7"/>
      <c r="J70" s="7"/>
      <c r="K70" s="7"/>
      <c r="L70" s="7"/>
      <c r="M70" s="7"/>
      <c r="N70" s="7"/>
      <c r="O70" s="7"/>
      <c r="P70" s="7"/>
      <c r="Q70" s="7"/>
      <c r="R70" s="7"/>
      <c r="S70" s="7"/>
      <c r="T70" s="7"/>
      <c r="U70" s="7"/>
    </row>
    <row r="71" spans="1:21" ht="17" thickBot="1" x14ac:dyDescent="0.35">
      <c r="A71" s="187" t="s">
        <v>412</v>
      </c>
      <c r="B71" s="188"/>
      <c r="C71" s="188"/>
      <c r="D71" s="188"/>
      <c r="E71" s="528"/>
      <c r="F71" s="188"/>
      <c r="G71" s="188"/>
      <c r="H71" s="534" t="s">
        <v>119</v>
      </c>
      <c r="I71" s="7"/>
      <c r="J71" s="7"/>
      <c r="K71" s="7"/>
      <c r="L71" s="7"/>
      <c r="M71" s="7"/>
      <c r="N71" s="7"/>
      <c r="O71" s="7"/>
      <c r="P71" s="7"/>
      <c r="Q71" s="7"/>
      <c r="R71" s="7"/>
      <c r="S71" s="7"/>
      <c r="T71" s="7"/>
      <c r="U71" s="7"/>
    </row>
    <row r="72" spans="1:21" ht="14.5" thickTop="1" x14ac:dyDescent="0.3">
      <c r="A72" s="190" t="s">
        <v>305</v>
      </c>
      <c r="B72" s="191">
        <v>0</v>
      </c>
      <c r="C72" s="192">
        <v>0</v>
      </c>
      <c r="D72" s="192">
        <v>0</v>
      </c>
      <c r="E72" s="192"/>
      <c r="F72" s="192"/>
      <c r="G72" s="192">
        <v>0</v>
      </c>
      <c r="H72" s="193">
        <f>+(B72*B73)+(C72*C73)+(D72*D73)+(E72*E73)+(G72*G73)</f>
        <v>0</v>
      </c>
      <c r="I72" s="7"/>
      <c r="J72" s="7"/>
      <c r="K72" s="7"/>
      <c r="L72" s="7"/>
      <c r="M72" s="7"/>
      <c r="N72" s="7"/>
      <c r="O72" s="7"/>
      <c r="P72" s="7"/>
      <c r="Q72" s="7"/>
      <c r="R72" s="7"/>
      <c r="S72" s="7"/>
      <c r="T72" s="7"/>
      <c r="U72" s="7"/>
    </row>
    <row r="73" spans="1:21" ht="16.5" customHeight="1" x14ac:dyDescent="0.3">
      <c r="A73" s="194" t="s">
        <v>40</v>
      </c>
      <c r="B73" s="195"/>
      <c r="C73" s="196">
        <v>0</v>
      </c>
      <c r="D73" s="196">
        <v>0</v>
      </c>
      <c r="E73" s="196"/>
      <c r="F73" s="196"/>
      <c r="G73" s="196">
        <v>0</v>
      </c>
      <c r="H73" s="197">
        <f>SUM(B73:G73)</f>
        <v>0</v>
      </c>
      <c r="I73" s="220"/>
      <c r="J73" s="220"/>
      <c r="K73" s="7"/>
      <c r="L73" s="7"/>
      <c r="M73" s="7"/>
      <c r="N73" s="7"/>
      <c r="O73" s="7"/>
      <c r="P73" s="7"/>
      <c r="Q73" s="7"/>
      <c r="R73" s="7"/>
      <c r="S73" s="7"/>
      <c r="T73" s="7"/>
    </row>
    <row r="74" spans="1:21" ht="18" customHeight="1" x14ac:dyDescent="0.3">
      <c r="A74" s="198" t="s">
        <v>377</v>
      </c>
      <c r="B74" s="195"/>
      <c r="C74" s="196">
        <v>0</v>
      </c>
      <c r="D74" s="196">
        <v>0</v>
      </c>
      <c r="E74" s="196"/>
      <c r="F74" s="196"/>
      <c r="G74" s="196">
        <v>0</v>
      </c>
      <c r="H74" s="199" t="s">
        <v>17</v>
      </c>
      <c r="I74" s="221"/>
      <c r="J74" s="220"/>
      <c r="K74" s="7"/>
      <c r="L74" s="7"/>
      <c r="M74" s="7"/>
      <c r="N74" s="7"/>
      <c r="O74" s="7"/>
      <c r="P74" s="7"/>
      <c r="Q74" s="7"/>
      <c r="R74" s="7"/>
      <c r="S74" s="7"/>
      <c r="T74" s="7"/>
    </row>
    <row r="75" spans="1:21" x14ac:dyDescent="0.3">
      <c r="A75" s="200" t="s">
        <v>163</v>
      </c>
      <c r="B75" s="201"/>
      <c r="C75" s="202">
        <v>0</v>
      </c>
      <c r="D75" s="202">
        <v>0</v>
      </c>
      <c r="E75" s="202"/>
      <c r="F75" s="202"/>
      <c r="G75" s="202">
        <v>0</v>
      </c>
      <c r="H75" s="199" t="s">
        <v>17</v>
      </c>
      <c r="I75" s="221"/>
      <c r="J75" s="220"/>
      <c r="K75" s="7"/>
      <c r="L75" s="7"/>
      <c r="M75" s="7"/>
      <c r="N75" s="7"/>
      <c r="O75" s="7"/>
      <c r="P75" s="7"/>
      <c r="Q75" s="7"/>
      <c r="R75" s="7"/>
      <c r="S75" s="7"/>
      <c r="T75" s="7"/>
    </row>
    <row r="76" spans="1:21" x14ac:dyDescent="0.3">
      <c r="A76" s="203" t="s">
        <v>117</v>
      </c>
      <c r="B76" s="204">
        <f t="shared" ref="B76:G76" si="14">B74-B75</f>
        <v>0</v>
      </c>
      <c r="C76" s="204">
        <f t="shared" si="14"/>
        <v>0</v>
      </c>
      <c r="D76" s="204">
        <f t="shared" si="14"/>
        <v>0</v>
      </c>
      <c r="E76" s="204">
        <f t="shared" si="14"/>
        <v>0</v>
      </c>
      <c r="F76" s="204">
        <f t="shared" si="14"/>
        <v>0</v>
      </c>
      <c r="G76" s="204">
        <f t="shared" si="14"/>
        <v>0</v>
      </c>
      <c r="H76" s="199" t="s">
        <v>17</v>
      </c>
      <c r="I76" s="221"/>
      <c r="J76" s="220"/>
      <c r="K76" s="7"/>
      <c r="L76" s="7"/>
      <c r="M76" s="7"/>
      <c r="N76" s="7"/>
      <c r="O76" s="7"/>
      <c r="P76" s="7"/>
      <c r="Q76" s="7"/>
      <c r="R76" s="7"/>
      <c r="S76" s="7"/>
      <c r="T76" s="7"/>
    </row>
    <row r="77" spans="1:21" ht="14.5" thickBot="1" x14ac:dyDescent="0.35">
      <c r="A77" s="187" t="s">
        <v>118</v>
      </c>
      <c r="B77" s="501">
        <f t="shared" ref="B77:G77" si="15">(B73*B76)*12</f>
        <v>0</v>
      </c>
      <c r="C77" s="501">
        <f t="shared" si="15"/>
        <v>0</v>
      </c>
      <c r="D77" s="501">
        <f t="shared" si="15"/>
        <v>0</v>
      </c>
      <c r="E77" s="501">
        <f t="shared" si="15"/>
        <v>0</v>
      </c>
      <c r="F77" s="501">
        <f t="shared" si="15"/>
        <v>0</v>
      </c>
      <c r="G77" s="501">
        <f t="shared" si="15"/>
        <v>0</v>
      </c>
      <c r="H77" s="500">
        <f>SUM(B77:G77)</f>
        <v>0</v>
      </c>
      <c r="I77" s="221"/>
      <c r="J77" s="220"/>
      <c r="K77" s="7"/>
      <c r="L77" s="7"/>
      <c r="M77" s="7"/>
      <c r="N77" s="7"/>
      <c r="O77" s="7"/>
      <c r="P77" s="7"/>
      <c r="Q77" s="7"/>
      <c r="R77" s="7"/>
      <c r="S77" s="7"/>
    </row>
    <row r="78" spans="1:21" ht="15" thickTop="1" thickBot="1" x14ac:dyDescent="0.35">
      <c r="A78" s="222"/>
      <c r="B78" s="206"/>
      <c r="C78" s="207"/>
      <c r="D78" s="1"/>
      <c r="E78" s="1"/>
      <c r="F78" s="1"/>
      <c r="G78" s="1"/>
      <c r="H78" s="223"/>
      <c r="I78" s="224"/>
      <c r="J78" s="224"/>
    </row>
    <row r="79" spans="1:21" ht="14.5" thickTop="1" x14ac:dyDescent="0.25">
      <c r="A79" s="185" t="s">
        <v>368</v>
      </c>
      <c r="B79" s="337" t="s">
        <v>378</v>
      </c>
      <c r="C79" s="336"/>
      <c r="D79" s="336"/>
      <c r="E79" s="336"/>
      <c r="F79" s="336"/>
      <c r="G79" s="336"/>
      <c r="H79" s="338"/>
    </row>
    <row r="80" spans="1:21" ht="14.5" thickBot="1" x14ac:dyDescent="0.35">
      <c r="A80" s="187" t="s">
        <v>36</v>
      </c>
      <c r="B80" s="188" t="s">
        <v>409</v>
      </c>
      <c r="C80" s="188" t="s">
        <v>37</v>
      </c>
      <c r="D80" s="188" t="s">
        <v>38</v>
      </c>
      <c r="E80" s="214" t="s">
        <v>39</v>
      </c>
      <c r="F80" s="188" t="s">
        <v>410</v>
      </c>
      <c r="G80" s="214" t="s">
        <v>411</v>
      </c>
      <c r="H80" s="189" t="s">
        <v>119</v>
      </c>
      <c r="J80" s="7"/>
    </row>
    <row r="81" spans="1:12" ht="14.5" thickTop="1" x14ac:dyDescent="0.3">
      <c r="A81" s="190" t="s">
        <v>305</v>
      </c>
      <c r="B81" s="225">
        <f t="shared" ref="B81:G81" si="16">+(B72*B73)+(B54*B55)+(B45*B46)+(B36*B37)+(B63*B64)+(B27*B28)+(B18*B19)+(B9*B10)</f>
        <v>0</v>
      </c>
      <c r="C81" s="225">
        <f t="shared" si="16"/>
        <v>0</v>
      </c>
      <c r="D81" s="225">
        <f t="shared" si="16"/>
        <v>0</v>
      </c>
      <c r="E81" s="225">
        <f t="shared" si="16"/>
        <v>0</v>
      </c>
      <c r="F81" s="225">
        <f t="shared" si="16"/>
        <v>0</v>
      </c>
      <c r="G81" s="225">
        <f t="shared" si="16"/>
        <v>0</v>
      </c>
      <c r="H81" s="193">
        <f>SUM(B81:G81)</f>
        <v>0</v>
      </c>
      <c r="J81" s="7"/>
    </row>
    <row r="82" spans="1:12" x14ac:dyDescent="0.3">
      <c r="A82" s="194" t="s">
        <v>40</v>
      </c>
      <c r="B82" s="226">
        <f t="shared" ref="B82:G82" si="17">B64+B37+B46+B55+B73+B28+B19+B10</f>
        <v>0</v>
      </c>
      <c r="C82" s="226">
        <f t="shared" si="17"/>
        <v>0</v>
      </c>
      <c r="D82" s="226">
        <f t="shared" si="17"/>
        <v>0</v>
      </c>
      <c r="E82" s="226">
        <f t="shared" si="17"/>
        <v>0</v>
      </c>
      <c r="F82" s="226">
        <f t="shared" si="17"/>
        <v>0</v>
      </c>
      <c r="G82" s="226">
        <f t="shared" si="17"/>
        <v>0</v>
      </c>
      <c r="H82" s="197">
        <f>SUM(B82:G82)</f>
        <v>0</v>
      </c>
      <c r="J82" s="7"/>
    </row>
    <row r="83" spans="1:12" ht="16.5" customHeight="1" x14ac:dyDescent="0.3">
      <c r="A83" s="198" t="s">
        <v>377</v>
      </c>
      <c r="B83" s="227">
        <v>0</v>
      </c>
      <c r="C83" s="228"/>
      <c r="D83" s="228"/>
      <c r="E83" s="228"/>
      <c r="F83" s="228"/>
      <c r="G83" s="228">
        <v>0</v>
      </c>
      <c r="H83" s="199" t="s">
        <v>17</v>
      </c>
      <c r="I83" s="7"/>
      <c r="J83" s="7"/>
    </row>
    <row r="84" spans="1:12" x14ac:dyDescent="0.3">
      <c r="A84" s="200" t="s">
        <v>163</v>
      </c>
      <c r="B84" s="229">
        <v>0</v>
      </c>
      <c r="C84" s="230">
        <v>0</v>
      </c>
      <c r="D84" s="230">
        <v>0</v>
      </c>
      <c r="E84" s="230"/>
      <c r="F84" s="230"/>
      <c r="G84" s="230">
        <v>0</v>
      </c>
      <c r="H84" s="199" t="s">
        <v>17</v>
      </c>
      <c r="I84" s="7"/>
      <c r="J84" s="7"/>
      <c r="K84" s="231"/>
    </row>
    <row r="85" spans="1:12" x14ac:dyDescent="0.3">
      <c r="A85" s="203" t="s">
        <v>117</v>
      </c>
      <c r="B85" s="232">
        <f t="shared" ref="B85:G85" si="18">B83-B84</f>
        <v>0</v>
      </c>
      <c r="C85" s="232">
        <f t="shared" si="18"/>
        <v>0</v>
      </c>
      <c r="D85" s="232">
        <f t="shared" si="18"/>
        <v>0</v>
      </c>
      <c r="E85" s="232">
        <f t="shared" si="18"/>
        <v>0</v>
      </c>
      <c r="F85" s="232">
        <f t="shared" si="18"/>
        <v>0</v>
      </c>
      <c r="G85" s="232">
        <f t="shared" si="18"/>
        <v>0</v>
      </c>
      <c r="H85" s="199" t="s">
        <v>17</v>
      </c>
      <c r="I85" s="7"/>
      <c r="J85" s="7"/>
      <c r="L85" s="231"/>
    </row>
    <row r="86" spans="1:12" ht="16" customHeight="1" x14ac:dyDescent="0.3">
      <c r="A86" s="203" t="s">
        <v>118</v>
      </c>
      <c r="B86" s="204">
        <f t="shared" ref="B86:G86" si="19">B68+B41+B50+B59+B77+B32+B23+B14</f>
        <v>0</v>
      </c>
      <c r="C86" s="204">
        <f t="shared" si="19"/>
        <v>0</v>
      </c>
      <c r="D86" s="204">
        <f t="shared" si="19"/>
        <v>0</v>
      </c>
      <c r="E86" s="204">
        <f t="shared" si="19"/>
        <v>0</v>
      </c>
      <c r="F86" s="204">
        <f t="shared" si="19"/>
        <v>0</v>
      </c>
      <c r="G86" s="204">
        <f t="shared" si="19"/>
        <v>0</v>
      </c>
      <c r="H86" s="197">
        <f>SUM(B86:G86)</f>
        <v>0</v>
      </c>
      <c r="I86" s="7"/>
      <c r="J86" s="7"/>
      <c r="K86" s="7"/>
    </row>
    <row r="87" spans="1:12" ht="16" customHeight="1" x14ac:dyDescent="0.3">
      <c r="A87" s="233" t="s">
        <v>46</v>
      </c>
      <c r="B87" s="623"/>
      <c r="C87" s="623"/>
      <c r="D87" s="623"/>
      <c r="E87" s="623"/>
      <c r="F87" s="623"/>
      <c r="G87" s="623"/>
      <c r="H87" s="625">
        <f>SUM(B87:G88)</f>
        <v>0</v>
      </c>
      <c r="I87" s="7"/>
      <c r="J87" s="7"/>
      <c r="K87" s="7"/>
      <c r="L87" s="7"/>
    </row>
    <row r="88" spans="1:12" ht="16" customHeight="1" thickBot="1" x14ac:dyDescent="0.35">
      <c r="A88" s="557" t="s">
        <v>415</v>
      </c>
      <c r="B88" s="624"/>
      <c r="C88" s="624"/>
      <c r="D88" s="624"/>
      <c r="E88" s="624"/>
      <c r="F88" s="624"/>
      <c r="G88" s="624"/>
      <c r="H88" s="626"/>
      <c r="I88" s="7"/>
      <c r="J88" s="7"/>
      <c r="K88" s="7"/>
      <c r="L88" s="7"/>
    </row>
    <row r="89" spans="1:12" ht="21" customHeight="1" thickTop="1" x14ac:dyDescent="0.3">
      <c r="A89" s="234" t="s">
        <v>379</v>
      </c>
      <c r="B89" s="235"/>
      <c r="C89" s="235"/>
      <c r="D89" s="235"/>
      <c r="E89" s="235"/>
      <c r="F89" s="235"/>
      <c r="G89" s="235"/>
      <c r="H89" s="235"/>
      <c r="I89" s="7"/>
      <c r="J89" s="7"/>
      <c r="K89" s="7"/>
      <c r="L89" s="7"/>
    </row>
    <row r="90" spans="1:12" ht="33" customHeight="1" x14ac:dyDescent="0.3">
      <c r="A90" s="622" t="s">
        <v>404</v>
      </c>
      <c r="B90" s="622"/>
      <c r="C90" s="622"/>
      <c r="D90" s="622"/>
      <c r="E90" s="622"/>
      <c r="F90" s="622"/>
      <c r="G90" s="622"/>
      <c r="H90" s="622"/>
      <c r="I90" s="7"/>
      <c r="J90" s="7"/>
      <c r="K90" s="7"/>
      <c r="L90" s="7"/>
    </row>
    <row r="91" spans="1:12" ht="35.25" customHeight="1" x14ac:dyDescent="0.3">
      <c r="A91" s="622" t="s">
        <v>413</v>
      </c>
      <c r="B91" s="622"/>
      <c r="C91" s="622"/>
      <c r="D91" s="622"/>
      <c r="E91" s="622"/>
      <c r="F91" s="622"/>
      <c r="G91" s="622"/>
      <c r="H91" s="622"/>
      <c r="I91" s="7"/>
      <c r="J91" s="7"/>
      <c r="K91" s="7"/>
      <c r="L91" s="7"/>
    </row>
    <row r="92" spans="1:12" x14ac:dyDescent="0.3">
      <c r="A92" s="236"/>
      <c r="B92" s="237"/>
      <c r="C92" s="238"/>
      <c r="D92" s="238"/>
      <c r="E92" s="238"/>
      <c r="F92" s="238"/>
      <c r="G92" s="184"/>
      <c r="H92" s="7"/>
      <c r="I92" s="7"/>
      <c r="J92" s="7"/>
      <c r="K92" s="7"/>
      <c r="L92" s="7"/>
    </row>
    <row r="93" spans="1:12" x14ac:dyDescent="0.3">
      <c r="A93" s="239"/>
      <c r="B93" s="237"/>
      <c r="C93" s="237"/>
      <c r="D93" s="237"/>
      <c r="E93" s="240"/>
      <c r="F93" s="240"/>
      <c r="H93" s="7"/>
      <c r="I93" s="7"/>
      <c r="J93" s="7"/>
      <c r="K93" s="7"/>
      <c r="L93" s="7"/>
    </row>
    <row r="94" spans="1:12" x14ac:dyDescent="0.3">
      <c r="A94" s="241"/>
      <c r="B94" s="242"/>
      <c r="C94" s="242"/>
      <c r="D94" s="243"/>
      <c r="E94" s="240"/>
      <c r="F94" s="240"/>
      <c r="H94" s="7"/>
      <c r="I94" s="7"/>
      <c r="J94" s="7"/>
      <c r="K94" s="7"/>
      <c r="L94" s="7"/>
    </row>
    <row r="95" spans="1:12" x14ac:dyDescent="0.3">
      <c r="A95" s="241"/>
      <c r="B95" s="242"/>
      <c r="C95" s="242"/>
      <c r="D95" s="243"/>
      <c r="E95" s="238"/>
      <c r="F95" s="238"/>
      <c r="G95" s="244"/>
      <c r="H95" s="7"/>
      <c r="I95" s="7"/>
      <c r="J95" s="7"/>
      <c r="K95" s="7"/>
      <c r="L95" s="7"/>
    </row>
    <row r="96" spans="1:12" x14ac:dyDescent="0.3">
      <c r="A96" s="241"/>
      <c r="B96" s="242"/>
      <c r="C96" s="242"/>
      <c r="D96" s="243"/>
      <c r="E96" s="245"/>
      <c r="F96" s="245"/>
      <c r="G96" s="246"/>
      <c r="H96" s="7"/>
      <c r="I96" s="7"/>
      <c r="J96" s="7"/>
      <c r="K96" s="7"/>
      <c r="L96" s="7"/>
    </row>
    <row r="97" spans="1:17" x14ac:dyDescent="0.3">
      <c r="A97" s="241"/>
      <c r="B97" s="242"/>
      <c r="C97" s="242"/>
      <c r="D97" s="243"/>
      <c r="E97" s="245"/>
      <c r="F97" s="245"/>
      <c r="G97" s="246"/>
      <c r="H97" s="7"/>
      <c r="I97" s="7"/>
      <c r="J97" s="7"/>
      <c r="K97" s="7"/>
      <c r="L97" s="7"/>
    </row>
    <row r="98" spans="1:17" x14ac:dyDescent="0.3">
      <c r="A98" s="241"/>
      <c r="B98" s="247"/>
      <c r="C98" s="243"/>
      <c r="D98" s="243"/>
      <c r="E98" s="238"/>
      <c r="F98" s="238"/>
      <c r="G98" s="244"/>
      <c r="H98" s="7"/>
      <c r="I98" s="7"/>
      <c r="J98" s="7"/>
      <c r="K98" s="7"/>
      <c r="L98" s="7"/>
    </row>
    <row r="99" spans="1:17" x14ac:dyDescent="0.3">
      <c r="C99" s="184"/>
      <c r="D99" s="184"/>
      <c r="E99" s="184"/>
      <c r="F99" s="184"/>
      <c r="G99" s="244"/>
      <c r="H99" s="7"/>
      <c r="I99" s="7"/>
      <c r="J99" s="7"/>
      <c r="K99" s="7"/>
      <c r="L99" s="7"/>
    </row>
    <row r="100" spans="1:17" x14ac:dyDescent="0.3">
      <c r="C100" s="184"/>
      <c r="D100" s="184"/>
      <c r="E100" s="184"/>
      <c r="F100" s="184"/>
      <c r="G100" s="184"/>
      <c r="H100" s="7"/>
      <c r="I100" s="7"/>
      <c r="J100" s="7"/>
      <c r="K100" s="7"/>
      <c r="L100" s="7"/>
      <c r="M100" s="7"/>
      <c r="N100" s="7"/>
      <c r="O100" s="7"/>
      <c r="P100" s="7"/>
      <c r="Q100" s="7"/>
    </row>
    <row r="101" spans="1:17" x14ac:dyDescent="0.3">
      <c r="A101" s="7"/>
      <c r="B101" s="7"/>
      <c r="C101" s="7"/>
      <c r="D101" s="7"/>
      <c r="E101" s="7"/>
      <c r="F101" s="7"/>
      <c r="G101" s="7"/>
      <c r="H101" s="7"/>
      <c r="I101" s="7"/>
      <c r="J101" s="7"/>
      <c r="K101" s="7"/>
      <c r="L101" s="7"/>
      <c r="M101" s="7"/>
      <c r="N101" s="7"/>
      <c r="O101" s="7"/>
      <c r="P101" s="7"/>
      <c r="Q101" s="7"/>
    </row>
    <row r="102" spans="1:17" x14ac:dyDescent="0.3">
      <c r="A102" s="7"/>
      <c r="B102" s="7"/>
      <c r="C102" s="7"/>
      <c r="D102" s="7"/>
      <c r="E102" s="7"/>
      <c r="F102" s="7"/>
      <c r="G102" s="7"/>
      <c r="H102" s="7"/>
      <c r="I102" s="7"/>
      <c r="J102" s="7"/>
      <c r="K102" s="7"/>
      <c r="L102" s="7"/>
      <c r="M102" s="7"/>
      <c r="N102" s="7"/>
      <c r="O102" s="7"/>
      <c r="P102" s="7"/>
      <c r="Q102" s="7"/>
    </row>
    <row r="103" spans="1:17" x14ac:dyDescent="0.3">
      <c r="A103" s="7"/>
      <c r="B103" s="7"/>
      <c r="C103" s="7"/>
      <c r="D103" s="7"/>
      <c r="E103" s="7"/>
      <c r="F103" s="7"/>
      <c r="G103" s="7"/>
      <c r="H103" s="7"/>
      <c r="I103" s="7"/>
      <c r="J103" s="7"/>
      <c r="K103" s="7"/>
      <c r="L103" s="7"/>
      <c r="M103" s="7"/>
      <c r="N103" s="7"/>
      <c r="O103" s="7"/>
      <c r="P103" s="7"/>
      <c r="Q103" s="7"/>
    </row>
    <row r="104" spans="1:17" x14ac:dyDescent="0.3">
      <c r="A104" s="7"/>
      <c r="B104" s="7"/>
      <c r="C104" s="7"/>
      <c r="D104" s="7"/>
      <c r="E104" s="7"/>
      <c r="F104" s="7"/>
      <c r="G104" s="7"/>
      <c r="H104" s="7"/>
      <c r="I104" s="7"/>
      <c r="J104" s="7"/>
      <c r="K104" s="7"/>
      <c r="L104" s="7"/>
      <c r="M104" s="7"/>
      <c r="N104" s="7"/>
      <c r="O104" s="7"/>
      <c r="P104" s="7"/>
      <c r="Q104" s="7"/>
    </row>
    <row r="105" spans="1:17" x14ac:dyDescent="0.3">
      <c r="A105" s="7"/>
      <c r="B105" s="7"/>
      <c r="C105" s="7"/>
      <c r="D105" s="7"/>
      <c r="E105" s="7"/>
      <c r="F105" s="7"/>
      <c r="G105" s="7"/>
      <c r="H105" s="7"/>
    </row>
    <row r="106" spans="1:17" x14ac:dyDescent="0.3">
      <c r="A106" s="7"/>
      <c r="B106" s="7"/>
      <c r="C106" s="7"/>
      <c r="D106" s="7"/>
      <c r="E106" s="7"/>
      <c r="F106" s="7"/>
      <c r="G106" s="7"/>
      <c r="H106" s="7"/>
    </row>
    <row r="107" spans="1:17" x14ac:dyDescent="0.3">
      <c r="A107" s="7"/>
      <c r="B107" s="7"/>
      <c r="C107" s="7"/>
      <c r="D107" s="7"/>
      <c r="E107" s="7"/>
      <c r="F107" s="7"/>
      <c r="G107" s="7"/>
    </row>
    <row r="108" spans="1:17" x14ac:dyDescent="0.3">
      <c r="A108" s="7"/>
      <c r="B108" s="7"/>
      <c r="C108" s="7"/>
      <c r="D108" s="7"/>
      <c r="E108" s="7"/>
      <c r="F108" s="7"/>
      <c r="G108" s="7"/>
    </row>
    <row r="109" spans="1:17" x14ac:dyDescent="0.3">
      <c r="A109" s="7"/>
      <c r="B109" s="7"/>
      <c r="C109" s="7"/>
      <c r="D109" s="7"/>
      <c r="E109" s="7"/>
      <c r="F109" s="7"/>
      <c r="G109" s="7"/>
    </row>
    <row r="110" spans="1:17" x14ac:dyDescent="0.3">
      <c r="A110" s="7"/>
      <c r="B110" s="7"/>
      <c r="C110" s="7"/>
      <c r="D110" s="7"/>
      <c r="E110" s="7"/>
      <c r="F110" s="7"/>
      <c r="G110" s="7"/>
    </row>
    <row r="111" spans="1:17" x14ac:dyDescent="0.3">
      <c r="A111" s="7"/>
      <c r="B111" s="7"/>
      <c r="C111" s="7"/>
      <c r="D111" s="7"/>
      <c r="E111" s="7"/>
      <c r="F111" s="7"/>
      <c r="G111" s="7"/>
    </row>
    <row r="112" spans="1:17" x14ac:dyDescent="0.3">
      <c r="A112" s="7"/>
      <c r="B112" s="7"/>
      <c r="C112" s="7"/>
      <c r="D112" s="7"/>
      <c r="E112" s="7"/>
      <c r="F112" s="7"/>
      <c r="G112" s="7"/>
    </row>
    <row r="113" spans="1:6" x14ac:dyDescent="0.3">
      <c r="A113" s="7"/>
      <c r="B113" s="7"/>
      <c r="C113" s="7"/>
      <c r="D113" s="7"/>
      <c r="E113" s="7"/>
      <c r="F113" s="7"/>
    </row>
  </sheetData>
  <sheetProtection formatCells="0" formatColumns="0" insertColumns="0" selectLockedCells="1"/>
  <mergeCells count="25">
    <mergeCell ref="C7:D7"/>
    <mergeCell ref="F7:H7"/>
    <mergeCell ref="C16:D16"/>
    <mergeCell ref="F16:H16"/>
    <mergeCell ref="A90:H90"/>
    <mergeCell ref="B87:B88"/>
    <mergeCell ref="C87:C88"/>
    <mergeCell ref="D87:D88"/>
    <mergeCell ref="E87:E88"/>
    <mergeCell ref="G87:G88"/>
    <mergeCell ref="H87:H88"/>
    <mergeCell ref="F87:F88"/>
    <mergeCell ref="C25:D25"/>
    <mergeCell ref="F25:H25"/>
    <mergeCell ref="C34:D34"/>
    <mergeCell ref="F34:H34"/>
    <mergeCell ref="C70:D70"/>
    <mergeCell ref="F70:H70"/>
    <mergeCell ref="A91:H91"/>
    <mergeCell ref="C43:D43"/>
    <mergeCell ref="F43:H43"/>
    <mergeCell ref="C52:D52"/>
    <mergeCell ref="F52:H52"/>
    <mergeCell ref="C61:D61"/>
    <mergeCell ref="F61:H61"/>
  </mergeCells>
  <phoneticPr fontId="0" type="noConversion"/>
  <dataValidations count="14">
    <dataValidation type="list" allowBlank="1" showInputMessage="1" showErrorMessage="1" sqref="B5 S8" xr:uid="{03AF4124-DB7E-4CA1-B44C-FA47CDC17D93}">
      <formula1>"5%, 7%"</formula1>
    </dataValidation>
    <dataValidation type="list" allowBlank="1" showInputMessage="1" showErrorMessage="1" prompt="Use Drop Down List" sqref="E34" xr:uid="{E05D0A2B-E965-4E57-88C8-230CE21E8039}">
      <formula1>"20%, 30%, 40%, 50%, 60%, 70%, 80%, Market"</formula1>
    </dataValidation>
    <dataValidation type="list" allowBlank="1" showErrorMessage="1" error="Choose from List" prompt="Use Drop Down List" sqref="E70" xr:uid="{60AE3AE0-0A0F-4D75-9CEB-9B56BC6EA696}">
      <formula1>"20%, 30%, 40%, 50%, 60%, 70%, 80%, Market"</formula1>
    </dataValidation>
    <dataValidation type="list" allowBlank="1" showErrorMessage="1" errorTitle="Choose from List" error="Choose from List_x000a_" sqref="E25 E16 E7" xr:uid="{F8631B80-5EFC-4959-A82D-30DF53E76E43}">
      <formula1>"20%, 30%, 40%, 50%, 60%, 70%, 80%, Market"</formula1>
    </dataValidation>
    <dataValidation type="list" allowBlank="1" showErrorMessage="1" error="Choose from List_x000a_" sqref="E52" xr:uid="{D042A3B2-4DF3-454B-9576-A8160C2480C1}">
      <formula1>"30%, 40%, 50%, 60%, 70%, 80%, Market"</formula1>
    </dataValidation>
    <dataValidation type="list" allowBlank="1" showErrorMessage="1" error="Choose from List_x000a_" sqref="E43 E61" xr:uid="{1E09E8CF-8A0B-42DC-A32B-98983BF4562A}">
      <formula1>"20%, 30%, 40%, 50%, 60%, 70%, 80%, Market"</formula1>
    </dataValidation>
    <dataValidation type="list" allowBlank="1" showInputMessage="1" showErrorMessage="1" sqref="J9" xr:uid="{CD8D6AAE-6006-4AF4-8732-0C5E0ECF6E7D}">
      <formula1>" , 0-BR, 0-BR Lo Home, 0-BR Hi HOME, 0-BR Rental Asst"</formula1>
    </dataValidation>
    <dataValidation type="list" allowBlank="1" showInputMessage="1" showErrorMessage="1" sqref="B62" xr:uid="{B6FBB342-3F60-4993-9587-245E78C5D213}">
      <formula1>"0-BR, 0-BR Lo HOME, 0-BR Hi HOME, 0-BR RA"</formula1>
    </dataValidation>
    <dataValidation type="list" allowBlank="1" showInputMessage="1" showErrorMessage="1" sqref="B8 B17 B26 B35 B44 B53 B71" xr:uid="{690DFDBC-8FD6-439F-BA45-4F06EBF3C76D}">
      <formula1>"0-BR, 0-BR Lo HOME, 0-BR Hi HOME, 0-BR RA, 0-BR NHTF"</formula1>
    </dataValidation>
    <dataValidation type="list" allowBlank="1" showInputMessage="1" showErrorMessage="1" sqref="C8 C17 C26 C35 C44 C53 C62 C71" xr:uid="{3C9B7E53-AB1E-41D1-AC1A-1BFDBF13D371}">
      <formula1>"1-BR, 1-BR Lo HOME, 1-BR Hi HOME, 1-BR RA, 1-BR NHTF"</formula1>
    </dataValidation>
    <dataValidation type="list" allowBlank="1" showInputMessage="1" showErrorMessage="1" sqref="D8 D17 D26 D35 D44 D53 D62 D71" xr:uid="{EB1380BF-DC4B-4707-9B34-67FD570A1A29}">
      <formula1>"2-BR, 2-BR Lo HOME, 2-BR Hi HOME, 2-BR RA, 2-BR NHTF"</formula1>
    </dataValidation>
    <dataValidation type="list" allowBlank="1" showInputMessage="1" showErrorMessage="1" sqref="E8 E17 E26 E35 E44 E53 E62 E71" xr:uid="{01DE9C04-DA72-4B90-9326-218EFBCAF7A9}">
      <formula1>"3-BR, 3-BR Lo HOME, 3-BR Hi HOME, 3-BR RA, 3-BR NHTF"</formula1>
    </dataValidation>
    <dataValidation type="list" allowBlank="1" showInputMessage="1" showErrorMessage="1" sqref="F8 F17 F26 F35 F44 F53 F62 F71" xr:uid="{CE66F3AF-6D6D-453E-A01E-AC694CD89304}">
      <formula1>"4-BR, 4-BR Lo HOME, 4-BR Hi HOME, 4-BR RA, 4-BR NHTF"</formula1>
    </dataValidation>
    <dataValidation type="list" allowBlank="1" showInputMessage="1" showErrorMessage="1" sqref="G8 G17 G26 G35 G44 G53 G62 G71" xr:uid="{ECD9EC46-A6F6-4190-A06F-ED0D8E55A5FB}">
      <formula1>"5-BR, 5-BR Lo HOME, 5-BR Hi HOME, 5-BR RA, 5-BR NHTF"</formula1>
    </dataValidation>
  </dataValidations>
  <printOptions horizontalCentered="1" verticalCentered="1"/>
  <pageMargins left="0" right="0" top="0.5" bottom="0" header="0" footer="0"/>
  <pageSetup scale="58" orientation="portrait" horizontalDpi="4294967292"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codeName="Sheet5">
    <pageSetUpPr fitToPage="1"/>
  </sheetPr>
  <dimension ref="A1:J626"/>
  <sheetViews>
    <sheetView zoomScaleNormal="100" workbookViewId="0">
      <selection activeCell="G20" sqref="G20"/>
    </sheetView>
  </sheetViews>
  <sheetFormatPr defaultColWidth="9.75" defaultRowHeight="14" x14ac:dyDescent="0.3"/>
  <cols>
    <col min="1" max="1" width="3.9140625" style="7" customWidth="1"/>
    <col min="2" max="2" width="10.33203125" style="7" customWidth="1"/>
    <col min="3" max="3" width="1" style="7" customWidth="1"/>
    <col min="4" max="4" width="3.75" style="7" customWidth="1"/>
    <col min="5" max="5" width="35.08203125" style="7" customWidth="1"/>
    <col min="6" max="6" width="16.75" style="7" customWidth="1"/>
    <col min="7" max="7" width="17.08203125" style="310" customWidth="1"/>
    <col min="8" max="8" width="16.6640625" style="310" customWidth="1"/>
    <col min="9" max="9" width="3.4140625" style="7" customWidth="1"/>
    <col min="10" max="10" width="9.75" style="7"/>
    <col min="11" max="11" width="16.6640625" style="7" customWidth="1"/>
    <col min="12" max="14" width="9.75" style="7"/>
    <col min="15" max="15" width="10.75" style="7" customWidth="1"/>
    <col min="16" max="16" width="18.75" style="7" customWidth="1"/>
    <col min="17" max="17" width="9.75" style="7"/>
    <col min="18" max="18" width="12.75" style="7" customWidth="1"/>
    <col min="19" max="19" width="1.75" style="7" customWidth="1"/>
    <col min="20" max="20" width="9.75" style="7"/>
    <col min="21" max="21" width="6.75" style="7" customWidth="1"/>
    <col min="22" max="22" width="4.75" style="7" customWidth="1"/>
    <col min="23" max="26" width="9.75" style="7"/>
    <col min="27" max="27" width="29.75" style="7" customWidth="1"/>
    <col min="28" max="28" width="11.75" style="7" customWidth="1"/>
    <col min="29" max="30" width="9.75" style="7"/>
    <col min="31" max="31" width="12.75" style="7" customWidth="1"/>
    <col min="32" max="32" width="5.75" style="7" customWidth="1"/>
    <col min="33" max="16384" width="9.75" style="7"/>
  </cols>
  <sheetData>
    <row r="1" spans="2:9" ht="15.65" customHeight="1" x14ac:dyDescent="0.3">
      <c r="B1" s="628" t="s">
        <v>403</v>
      </c>
      <c r="C1" s="628"/>
      <c r="D1" s="628"/>
      <c r="E1" s="628"/>
      <c r="F1" s="628"/>
      <c r="G1" s="628"/>
      <c r="H1" s="628"/>
    </row>
    <row r="2" spans="2:9" ht="14.5" customHeight="1" x14ac:dyDescent="0.3">
      <c r="B2" s="628" t="s">
        <v>396</v>
      </c>
      <c r="C2" s="628"/>
      <c r="D2" s="628"/>
      <c r="E2" s="628"/>
      <c r="F2" s="628"/>
      <c r="G2" s="628"/>
      <c r="H2" s="628"/>
    </row>
    <row r="3" spans="2:9" ht="20.149999999999999" customHeight="1" thickBot="1" x14ac:dyDescent="0.35">
      <c r="B3" s="272"/>
      <c r="C3" s="244"/>
      <c r="D3" s="244"/>
      <c r="F3" s="273"/>
      <c r="G3" s="274"/>
      <c r="H3" s="275"/>
    </row>
    <row r="4" spans="2:9" ht="20.149999999999999" customHeight="1" thickBot="1" x14ac:dyDescent="0.35">
      <c r="B4" s="21" t="s">
        <v>0</v>
      </c>
      <c r="C4" s="244"/>
      <c r="D4" s="276">
        <f>+'Dev Cost Budget (A)'!C4</f>
        <v>0</v>
      </c>
      <c r="E4" s="277"/>
      <c r="F4" s="273"/>
      <c r="G4" s="278" t="s">
        <v>1</v>
      </c>
      <c r="H4" s="279">
        <f>'Sources of Funds (A-1)'!I4</f>
        <v>0</v>
      </c>
    </row>
    <row r="5" spans="2:9" ht="20.149999999999999" customHeight="1" thickBot="1" x14ac:dyDescent="0.35">
      <c r="C5" s="244"/>
      <c r="D5" s="244"/>
      <c r="E5" s="280" t="s">
        <v>47</v>
      </c>
      <c r="F5" s="558">
        <f>'Rent Summary (B)'!H82</f>
        <v>0</v>
      </c>
      <c r="G5" s="334" t="s">
        <v>48</v>
      </c>
      <c r="H5" s="335" t="s">
        <v>49</v>
      </c>
      <c r="I5" s="1"/>
    </row>
    <row r="6" spans="2:9" ht="20.149999999999999" customHeight="1" x14ac:dyDescent="0.3">
      <c r="B6" s="345" t="s">
        <v>50</v>
      </c>
      <c r="C6" s="346"/>
      <c r="D6" s="347"/>
      <c r="E6" s="347"/>
      <c r="F6" s="347"/>
      <c r="G6" s="354"/>
      <c r="H6" s="355"/>
      <c r="I6" s="1"/>
    </row>
    <row r="7" spans="2:9" ht="20.149999999999999" customHeight="1" x14ac:dyDescent="0.3">
      <c r="B7" s="281">
        <v>1</v>
      </c>
      <c r="C7" s="282"/>
      <c r="D7" s="283" t="s">
        <v>160</v>
      </c>
      <c r="E7" s="284"/>
      <c r="F7" s="285"/>
      <c r="G7" s="318">
        <f>'Rent Summary (B)'!H86</f>
        <v>0</v>
      </c>
      <c r="H7" s="319" t="str">
        <f>IF($F$5=0,"",G7/$F$5)</f>
        <v/>
      </c>
      <c r="I7" s="1"/>
    </row>
    <row r="8" spans="2:9" ht="20.149999999999999" customHeight="1" x14ac:dyDescent="0.3">
      <c r="B8" s="281">
        <f>B7+1</f>
        <v>2</v>
      </c>
      <c r="C8" s="282"/>
      <c r="D8" s="283" t="s">
        <v>51</v>
      </c>
      <c r="E8" s="284"/>
      <c r="F8" s="286"/>
      <c r="G8" s="329"/>
      <c r="H8" s="319" t="str">
        <f>IF($F$5=0,"",G8/$F$5)</f>
        <v/>
      </c>
      <c r="I8" s="1"/>
    </row>
    <row r="9" spans="2:9" ht="20.149999999999999" customHeight="1" x14ac:dyDescent="0.3">
      <c r="B9" s="281">
        <f t="shared" ref="B9:B15" si="0">B8+1</f>
        <v>3</v>
      </c>
      <c r="C9" s="282"/>
      <c r="D9" s="283" t="s">
        <v>52</v>
      </c>
      <c r="E9" s="284"/>
      <c r="F9" s="286"/>
      <c r="G9" s="329"/>
      <c r="H9" s="319" t="str">
        <f>IF($F$5=0,"",G9/$F$5)</f>
        <v/>
      </c>
      <c r="I9" s="1"/>
    </row>
    <row r="10" spans="2:9" ht="20.149999999999999" customHeight="1" x14ac:dyDescent="0.3">
      <c r="B10" s="281">
        <f t="shared" si="0"/>
        <v>4</v>
      </c>
      <c r="C10" s="282"/>
      <c r="D10" s="331" t="s">
        <v>294</v>
      </c>
      <c r="E10" s="332"/>
      <c r="F10" s="333"/>
      <c r="G10" s="329"/>
      <c r="H10" s="319" t="str">
        <f>IF($F$5=0,"",G10/$F$5)</f>
        <v/>
      </c>
      <c r="I10" s="1"/>
    </row>
    <row r="11" spans="2:9" ht="20.149999999999999" customHeight="1" x14ac:dyDescent="0.3">
      <c r="B11" s="281"/>
      <c r="C11" s="282"/>
      <c r="D11" s="283"/>
      <c r="E11" s="284" t="s">
        <v>284</v>
      </c>
      <c r="F11" s="287"/>
      <c r="G11" s="321">
        <f>SUM(G7:G10)</f>
        <v>0</v>
      </c>
      <c r="H11" s="319"/>
      <c r="I11" s="1"/>
    </row>
    <row r="12" spans="2:9" ht="20.149999999999999" customHeight="1" x14ac:dyDescent="0.3">
      <c r="B12" s="281">
        <f>B10+1</f>
        <v>5</v>
      </c>
      <c r="C12" s="282"/>
      <c r="D12" s="283" t="s">
        <v>147</v>
      </c>
      <c r="E12" s="284"/>
      <c r="F12" s="288">
        <f>'Rent Summary (B)'!B5</f>
        <v>7.0000000000000007E-2</v>
      </c>
      <c r="G12" s="321">
        <f>ROUND(-F12*G11,0)</f>
        <v>0</v>
      </c>
      <c r="H12" s="319"/>
      <c r="I12" s="1"/>
    </row>
    <row r="13" spans="2:9" ht="20.149999999999999" customHeight="1" x14ac:dyDescent="0.3">
      <c r="B13" s="281">
        <f t="shared" si="0"/>
        <v>6</v>
      </c>
      <c r="C13" s="282"/>
      <c r="D13" s="283" t="s">
        <v>283</v>
      </c>
      <c r="E13" s="284"/>
      <c r="F13" s="287"/>
      <c r="G13" s="329"/>
      <c r="H13" s="319"/>
      <c r="I13" s="1"/>
    </row>
    <row r="14" spans="2:9" ht="20.149999999999999" customHeight="1" thickBot="1" x14ac:dyDescent="0.35">
      <c r="B14" s="281">
        <f>B13+1</f>
        <v>7</v>
      </c>
      <c r="C14" s="282"/>
      <c r="D14" s="283" t="s">
        <v>147</v>
      </c>
      <c r="E14" s="284"/>
      <c r="F14" s="330">
        <v>0.05</v>
      </c>
      <c r="G14" s="322">
        <f>-G13*F14</f>
        <v>0</v>
      </c>
      <c r="H14" s="319" t="str">
        <f>IF($F$5=0,"",G14/$F$5)</f>
        <v/>
      </c>
      <c r="I14" s="1"/>
    </row>
    <row r="15" spans="2:9" ht="20.149999999999999" customHeight="1" thickBot="1" x14ac:dyDescent="0.35">
      <c r="B15" s="289">
        <f t="shared" si="0"/>
        <v>8</v>
      </c>
      <c r="C15" s="290"/>
      <c r="D15" s="291" t="s">
        <v>222</v>
      </c>
      <c r="E15" s="292"/>
      <c r="F15" s="292"/>
      <c r="G15" s="323">
        <f>SUM(G11:G14)</f>
        <v>0</v>
      </c>
      <c r="H15" s="320" t="str">
        <f>IF($F$5=0,"",G15/$F$5)</f>
        <v/>
      </c>
      <c r="I15" s="1"/>
    </row>
    <row r="16" spans="2:9" ht="20.149999999999999" customHeight="1" x14ac:dyDescent="0.3">
      <c r="B16" s="348" t="s">
        <v>53</v>
      </c>
      <c r="C16" s="349"/>
      <c r="D16" s="350" t="s">
        <v>54</v>
      </c>
      <c r="E16" s="351"/>
      <c r="F16" s="351"/>
      <c r="G16" s="352"/>
      <c r="H16" s="353"/>
      <c r="I16" s="295"/>
    </row>
    <row r="17" spans="2:9" ht="20.149999999999999" customHeight="1" x14ac:dyDescent="0.3">
      <c r="B17" s="281">
        <f>B15+1</f>
        <v>9</v>
      </c>
      <c r="C17" s="282"/>
      <c r="D17" s="296"/>
      <c r="E17" s="283" t="s">
        <v>121</v>
      </c>
      <c r="F17" s="286"/>
      <c r="G17" s="328"/>
      <c r="H17" s="319" t="str">
        <f t="shared" ref="H17:H27" si="1">IF($F$5=0,"",G17/$F$5)</f>
        <v/>
      </c>
      <c r="I17" s="295"/>
    </row>
    <row r="18" spans="2:9" ht="20.149999999999999" customHeight="1" x14ac:dyDescent="0.3">
      <c r="B18" s="281">
        <f>B17+1</f>
        <v>10</v>
      </c>
      <c r="C18" s="282"/>
      <c r="D18" s="296"/>
      <c r="E18" s="284" t="s">
        <v>60</v>
      </c>
      <c r="F18" s="286"/>
      <c r="G18" s="328"/>
      <c r="H18" s="319" t="str">
        <f t="shared" si="1"/>
        <v/>
      </c>
      <c r="I18" s="295"/>
    </row>
    <row r="19" spans="2:9" ht="20.149999999999999" customHeight="1" x14ac:dyDescent="0.3">
      <c r="B19" s="281">
        <f t="shared" ref="B19:B27" si="2">B18+1</f>
        <v>11</v>
      </c>
      <c r="C19" s="282"/>
      <c r="D19" s="296"/>
      <c r="E19" s="284" t="s">
        <v>28</v>
      </c>
      <c r="F19" s="286"/>
      <c r="G19" s="328"/>
      <c r="H19" s="319" t="str">
        <f t="shared" si="1"/>
        <v/>
      </c>
      <c r="I19" s="295"/>
    </row>
    <row r="20" spans="2:9" ht="20.149999999999999" customHeight="1" x14ac:dyDescent="0.3">
      <c r="B20" s="281">
        <f t="shared" si="2"/>
        <v>12</v>
      </c>
      <c r="C20" s="282"/>
      <c r="D20" s="286"/>
      <c r="E20" s="283" t="s">
        <v>55</v>
      </c>
      <c r="F20" s="297">
        <v>0.06</v>
      </c>
      <c r="G20" s="322">
        <f>+F20*G15</f>
        <v>0</v>
      </c>
      <c r="H20" s="319" t="str">
        <f t="shared" si="1"/>
        <v/>
      </c>
      <c r="I20" s="295"/>
    </row>
    <row r="21" spans="2:9" ht="20.149999999999999" customHeight="1" x14ac:dyDescent="0.3">
      <c r="B21" s="281">
        <f t="shared" si="2"/>
        <v>13</v>
      </c>
      <c r="C21" s="282"/>
      <c r="D21" s="286"/>
      <c r="E21" s="283" t="s">
        <v>296</v>
      </c>
      <c r="F21" s="297"/>
      <c r="G21" s="329"/>
      <c r="H21" s="319"/>
      <c r="I21" s="295"/>
    </row>
    <row r="22" spans="2:9" ht="20.149999999999999" customHeight="1" x14ac:dyDescent="0.3">
      <c r="B22" s="281">
        <f>B21+1</f>
        <v>14</v>
      </c>
      <c r="C22" s="282"/>
      <c r="D22" s="286"/>
      <c r="E22" s="283" t="s">
        <v>122</v>
      </c>
      <c r="F22" s="298"/>
      <c r="G22" s="328"/>
      <c r="H22" s="319" t="str">
        <f t="shared" si="1"/>
        <v/>
      </c>
      <c r="I22" s="295"/>
    </row>
    <row r="23" spans="2:9" ht="20.149999999999999" customHeight="1" x14ac:dyDescent="0.3">
      <c r="B23" s="281">
        <f t="shared" si="2"/>
        <v>15</v>
      </c>
      <c r="C23" s="282"/>
      <c r="D23" s="286"/>
      <c r="E23" s="283" t="s">
        <v>123</v>
      </c>
      <c r="F23" s="283"/>
      <c r="G23" s="328"/>
      <c r="H23" s="319" t="str">
        <f t="shared" si="1"/>
        <v/>
      </c>
      <c r="I23" s="295"/>
    </row>
    <row r="24" spans="2:9" ht="20.149999999999999" customHeight="1" x14ac:dyDescent="0.3">
      <c r="B24" s="281">
        <f t="shared" si="2"/>
        <v>16</v>
      </c>
      <c r="C24" s="282"/>
      <c r="D24" s="286"/>
      <c r="E24" s="283" t="s">
        <v>124</v>
      </c>
      <c r="F24" s="283"/>
      <c r="G24" s="328"/>
      <c r="H24" s="319" t="str">
        <f t="shared" si="1"/>
        <v/>
      </c>
      <c r="I24" s="295"/>
    </row>
    <row r="25" spans="2:9" ht="20.149999999999999" customHeight="1" x14ac:dyDescent="0.3">
      <c r="B25" s="281">
        <f>B24+1</f>
        <v>17</v>
      </c>
      <c r="C25" s="282"/>
      <c r="D25" s="286"/>
      <c r="E25" s="283" t="s">
        <v>383</v>
      </c>
      <c r="F25" s="283"/>
      <c r="G25" s="328"/>
      <c r="H25" s="319" t="str">
        <f t="shared" si="1"/>
        <v/>
      </c>
      <c r="I25" s="295"/>
    </row>
    <row r="26" spans="2:9" ht="20.149999999999999" customHeight="1" thickBot="1" x14ac:dyDescent="0.35">
      <c r="B26" s="281">
        <f>B25+1</f>
        <v>18</v>
      </c>
      <c r="C26" s="282"/>
      <c r="D26" s="286"/>
      <c r="E26" s="327" t="s">
        <v>130</v>
      </c>
      <c r="F26" s="327"/>
      <c r="G26" s="328"/>
      <c r="H26" s="319" t="str">
        <f t="shared" si="1"/>
        <v/>
      </c>
      <c r="I26" s="295"/>
    </row>
    <row r="27" spans="2:9" ht="20.149999999999999" customHeight="1" thickBot="1" x14ac:dyDescent="0.35">
      <c r="B27" s="289">
        <f t="shared" si="2"/>
        <v>19</v>
      </c>
      <c r="C27" s="290"/>
      <c r="D27" s="291" t="s">
        <v>289</v>
      </c>
      <c r="E27" s="292"/>
      <c r="F27" s="292"/>
      <c r="G27" s="323">
        <f>SUM(G17:G26)</f>
        <v>0</v>
      </c>
      <c r="H27" s="320" t="str">
        <f t="shared" si="1"/>
        <v/>
      </c>
      <c r="I27" s="1"/>
    </row>
    <row r="28" spans="2:9" ht="20.149999999999999" customHeight="1" x14ac:dyDescent="0.3">
      <c r="B28" s="356"/>
      <c r="C28" s="349"/>
      <c r="D28" s="350" t="s">
        <v>290</v>
      </c>
      <c r="E28" s="351"/>
      <c r="F28" s="351"/>
      <c r="G28" s="352"/>
      <c r="H28" s="353"/>
      <c r="I28" s="1"/>
    </row>
    <row r="29" spans="2:9" ht="20.149999999999999" customHeight="1" x14ac:dyDescent="0.3">
      <c r="B29" s="281">
        <f>B27+1</f>
        <v>20</v>
      </c>
      <c r="C29" s="282"/>
      <c r="D29" s="296"/>
      <c r="E29" s="284" t="s">
        <v>125</v>
      </c>
      <c r="F29" s="286"/>
      <c r="G29" s="328"/>
      <c r="H29" s="319" t="str">
        <f t="shared" ref="H29:H35" si="3">IF($F$5=0,"",G29/$F$5)</f>
        <v/>
      </c>
      <c r="I29" s="1"/>
    </row>
    <row r="30" spans="2:9" ht="20.149999999999999" customHeight="1" x14ac:dyDescent="0.3">
      <c r="B30" s="281">
        <f>B29+1</f>
        <v>21</v>
      </c>
      <c r="C30" s="282"/>
      <c r="D30" s="286"/>
      <c r="E30" s="283" t="s">
        <v>126</v>
      </c>
      <c r="F30" s="283"/>
      <c r="G30" s="328"/>
      <c r="H30" s="319" t="str">
        <f t="shared" si="3"/>
        <v/>
      </c>
      <c r="I30" s="1"/>
    </row>
    <row r="31" spans="2:9" ht="20.149999999999999" customHeight="1" x14ac:dyDescent="0.3">
      <c r="B31" s="281">
        <f>+B30+1</f>
        <v>22</v>
      </c>
      <c r="C31" s="282"/>
      <c r="D31" s="286"/>
      <c r="E31" s="283" t="s">
        <v>127</v>
      </c>
      <c r="F31" s="283"/>
      <c r="G31" s="328"/>
      <c r="H31" s="319" t="str">
        <f t="shared" si="3"/>
        <v/>
      </c>
      <c r="I31" s="1"/>
    </row>
    <row r="32" spans="2:9" ht="20.149999999999999" customHeight="1" x14ac:dyDescent="0.3">
      <c r="B32" s="281">
        <v>23</v>
      </c>
      <c r="C32" s="282"/>
      <c r="D32" s="286"/>
      <c r="E32" s="283" t="s">
        <v>128</v>
      </c>
      <c r="F32" s="283"/>
      <c r="G32" s="328"/>
      <c r="H32" s="319" t="str">
        <f t="shared" si="3"/>
        <v/>
      </c>
      <c r="I32" s="1"/>
    </row>
    <row r="33" spans="2:10" ht="20.149999999999999" customHeight="1" x14ac:dyDescent="0.3">
      <c r="B33" s="281">
        <v>24</v>
      </c>
      <c r="C33" s="282"/>
      <c r="D33" s="286"/>
      <c r="E33" s="283" t="s">
        <v>129</v>
      </c>
      <c r="F33" s="283"/>
      <c r="G33" s="328"/>
      <c r="H33" s="319" t="str">
        <f t="shared" si="3"/>
        <v/>
      </c>
      <c r="I33" s="1"/>
    </row>
    <row r="34" spans="2:10" ht="20.149999999999999" customHeight="1" thickBot="1" x14ac:dyDescent="0.35">
      <c r="B34" s="281">
        <v>25</v>
      </c>
      <c r="C34" s="282"/>
      <c r="D34" s="286"/>
      <c r="E34" s="327" t="s">
        <v>130</v>
      </c>
      <c r="F34" s="327"/>
      <c r="G34" s="328"/>
      <c r="H34" s="319" t="str">
        <f t="shared" si="3"/>
        <v/>
      </c>
      <c r="I34" s="1"/>
    </row>
    <row r="35" spans="2:10" ht="20.149999999999999" customHeight="1" thickBot="1" x14ac:dyDescent="0.35">
      <c r="B35" s="289">
        <v>26</v>
      </c>
      <c r="C35" s="290"/>
      <c r="D35" s="291" t="s">
        <v>291</v>
      </c>
      <c r="E35" s="292"/>
      <c r="F35" s="292"/>
      <c r="G35" s="323">
        <f>SUM(G29:G34)</f>
        <v>0</v>
      </c>
      <c r="H35" s="320" t="str">
        <f t="shared" si="3"/>
        <v/>
      </c>
      <c r="I35" s="1"/>
    </row>
    <row r="36" spans="2:10" ht="20.149999999999999" customHeight="1" x14ac:dyDescent="0.3">
      <c r="B36" s="356"/>
      <c r="C36" s="349"/>
      <c r="D36" s="350" t="s">
        <v>57</v>
      </c>
      <c r="E36" s="351"/>
      <c r="F36" s="351"/>
      <c r="G36" s="352"/>
      <c r="H36" s="353"/>
      <c r="I36" s="1"/>
    </row>
    <row r="37" spans="2:10" ht="20.149999999999999" customHeight="1" x14ac:dyDescent="0.3">
      <c r="B37" s="281">
        <f>B35+1</f>
        <v>27</v>
      </c>
      <c r="C37" s="282"/>
      <c r="D37" s="286"/>
      <c r="E37" s="283" t="s">
        <v>131</v>
      </c>
      <c r="F37" s="283"/>
      <c r="G37" s="328"/>
      <c r="H37" s="319" t="str">
        <f t="shared" ref="H37:H46" si="4">IF($F$5=0,"",G37/$F$5)</f>
        <v/>
      </c>
      <c r="I37" s="295"/>
    </row>
    <row r="38" spans="2:10" ht="20.149999999999999" customHeight="1" x14ac:dyDescent="0.3">
      <c r="B38" s="281">
        <f>B37+1</f>
        <v>28</v>
      </c>
      <c r="C38" s="282"/>
      <c r="D38" s="286"/>
      <c r="E38" s="283" t="s">
        <v>59</v>
      </c>
      <c r="F38" s="283"/>
      <c r="G38" s="328"/>
      <c r="H38" s="319" t="str">
        <f t="shared" si="4"/>
        <v/>
      </c>
      <c r="I38" s="295"/>
    </row>
    <row r="39" spans="2:10" ht="20.149999999999999" customHeight="1" x14ac:dyDescent="0.3">
      <c r="B39" s="281">
        <f t="shared" ref="B39:B46" si="5">B38+1</f>
        <v>29</v>
      </c>
      <c r="C39" s="282"/>
      <c r="D39" s="286"/>
      <c r="E39" s="283" t="s">
        <v>132</v>
      </c>
      <c r="F39" s="283"/>
      <c r="G39" s="328"/>
      <c r="H39" s="319" t="str">
        <f t="shared" si="4"/>
        <v/>
      </c>
      <c r="I39" s="295"/>
    </row>
    <row r="40" spans="2:10" ht="20.149999999999999" customHeight="1" x14ac:dyDescent="0.3">
      <c r="B40" s="281">
        <f t="shared" si="5"/>
        <v>30</v>
      </c>
      <c r="C40" s="282"/>
      <c r="D40" s="286"/>
      <c r="E40" s="283" t="s">
        <v>133</v>
      </c>
      <c r="F40" s="283"/>
      <c r="G40" s="328"/>
      <c r="H40" s="319" t="str">
        <f t="shared" si="4"/>
        <v/>
      </c>
      <c r="I40" s="295"/>
    </row>
    <row r="41" spans="2:10" ht="20.149999999999999" customHeight="1" x14ac:dyDescent="0.3">
      <c r="B41" s="281">
        <f t="shared" si="5"/>
        <v>31</v>
      </c>
      <c r="C41" s="282"/>
      <c r="D41" s="286"/>
      <c r="E41" s="283" t="s">
        <v>134</v>
      </c>
      <c r="F41" s="283"/>
      <c r="G41" s="328"/>
      <c r="H41" s="319" t="str">
        <f t="shared" si="4"/>
        <v/>
      </c>
      <c r="I41" s="295"/>
    </row>
    <row r="42" spans="2:10" ht="20.149999999999999" customHeight="1" x14ac:dyDescent="0.3">
      <c r="B42" s="281">
        <f t="shared" si="5"/>
        <v>32</v>
      </c>
      <c r="C42" s="282"/>
      <c r="D42" s="286"/>
      <c r="E42" s="283" t="s">
        <v>135</v>
      </c>
      <c r="F42" s="283"/>
      <c r="G42" s="328"/>
      <c r="H42" s="319" t="str">
        <f t="shared" si="4"/>
        <v/>
      </c>
      <c r="I42" s="295"/>
    </row>
    <row r="43" spans="2:10" ht="20.149999999999999" customHeight="1" x14ac:dyDescent="0.3">
      <c r="B43" s="281">
        <f t="shared" si="5"/>
        <v>33</v>
      </c>
      <c r="C43" s="282"/>
      <c r="D43" s="286"/>
      <c r="E43" s="283" t="s">
        <v>136</v>
      </c>
      <c r="F43" s="283"/>
      <c r="G43" s="328"/>
      <c r="H43" s="319" t="str">
        <f t="shared" si="4"/>
        <v/>
      </c>
      <c r="I43" s="295"/>
    </row>
    <row r="44" spans="2:10" ht="20.149999999999999" customHeight="1" x14ac:dyDescent="0.3">
      <c r="B44" s="281">
        <f t="shared" si="5"/>
        <v>34</v>
      </c>
      <c r="C44" s="282"/>
      <c r="D44" s="286"/>
      <c r="E44" s="283" t="s">
        <v>58</v>
      </c>
      <c r="F44" s="283"/>
      <c r="G44" s="328"/>
      <c r="H44" s="319" t="str">
        <f t="shared" si="4"/>
        <v/>
      </c>
      <c r="I44" s="295"/>
    </row>
    <row r="45" spans="2:10" ht="20.149999999999999" customHeight="1" thickBot="1" x14ac:dyDescent="0.35">
      <c r="B45" s="281">
        <f t="shared" si="5"/>
        <v>35</v>
      </c>
      <c r="C45" s="282"/>
      <c r="D45" s="286"/>
      <c r="E45" s="283" t="s">
        <v>137</v>
      </c>
      <c r="F45" s="283"/>
      <c r="G45" s="328"/>
      <c r="H45" s="319" t="str">
        <f t="shared" si="4"/>
        <v/>
      </c>
      <c r="I45" s="295"/>
    </row>
    <row r="46" spans="2:10" ht="20.149999999999999" customHeight="1" thickBot="1" x14ac:dyDescent="0.35">
      <c r="B46" s="289">
        <f t="shared" si="5"/>
        <v>36</v>
      </c>
      <c r="C46" s="290"/>
      <c r="D46" s="291" t="s">
        <v>292</v>
      </c>
      <c r="E46" s="292"/>
      <c r="F46" s="292"/>
      <c r="G46" s="323">
        <f>SUM(G37:G45)</f>
        <v>0</v>
      </c>
      <c r="H46" s="320" t="str">
        <f t="shared" si="4"/>
        <v/>
      </c>
      <c r="I46" s="295"/>
    </row>
    <row r="47" spans="2:10" ht="20.149999999999999" customHeight="1" x14ac:dyDescent="0.3">
      <c r="B47" s="356"/>
      <c r="C47" s="349"/>
      <c r="D47" s="350" t="s">
        <v>138</v>
      </c>
      <c r="E47" s="351"/>
      <c r="F47" s="351"/>
      <c r="G47" s="352"/>
      <c r="H47" s="353"/>
      <c r="I47" s="1"/>
    </row>
    <row r="48" spans="2:10" ht="20.149999999999999" customHeight="1" x14ac:dyDescent="0.3">
      <c r="B48" s="281">
        <f>B46+1</f>
        <v>37</v>
      </c>
      <c r="C48" s="282"/>
      <c r="D48" s="286"/>
      <c r="E48" s="283" t="s">
        <v>56</v>
      </c>
      <c r="F48" s="283"/>
      <c r="G48" s="328"/>
      <c r="H48" s="319" t="str">
        <f t="shared" ref="H48:H54" si="6">IF($F$5=0,"",G48/$F$5)</f>
        <v/>
      </c>
      <c r="I48" s="295"/>
      <c r="J48" s="299"/>
    </row>
    <row r="49" spans="2:10" ht="20.149999999999999" customHeight="1" x14ac:dyDescent="0.3">
      <c r="B49" s="281">
        <f>B48+1</f>
        <v>38</v>
      </c>
      <c r="C49" s="282"/>
      <c r="D49" s="286"/>
      <c r="E49" s="283" t="s">
        <v>139</v>
      </c>
      <c r="F49" s="283"/>
      <c r="G49" s="328"/>
      <c r="H49" s="319" t="str">
        <f t="shared" si="6"/>
        <v/>
      </c>
      <c r="I49" s="295"/>
      <c r="J49" s="299"/>
    </row>
    <row r="50" spans="2:10" ht="20.149999999999999" customHeight="1" x14ac:dyDescent="0.3">
      <c r="B50" s="281">
        <f>B49+1</f>
        <v>39</v>
      </c>
      <c r="C50" s="282"/>
      <c r="D50" s="286"/>
      <c r="E50" s="283" t="s">
        <v>140</v>
      </c>
      <c r="F50" s="283"/>
      <c r="G50" s="328"/>
      <c r="H50" s="319" t="str">
        <f t="shared" si="6"/>
        <v/>
      </c>
      <c r="I50" s="295"/>
      <c r="J50" s="299"/>
    </row>
    <row r="51" spans="2:10" ht="20.149999999999999" customHeight="1" x14ac:dyDescent="0.3">
      <c r="B51" s="281">
        <f>B50+1</f>
        <v>40</v>
      </c>
      <c r="C51" s="282"/>
      <c r="D51" s="286"/>
      <c r="E51" s="283" t="s">
        <v>141</v>
      </c>
      <c r="F51" s="283"/>
      <c r="G51" s="328"/>
      <c r="H51" s="319" t="str">
        <f t="shared" si="6"/>
        <v/>
      </c>
      <c r="I51" s="295"/>
      <c r="J51" s="299"/>
    </row>
    <row r="52" spans="2:10" ht="20.149999999999999" customHeight="1" thickBot="1" x14ac:dyDescent="0.35">
      <c r="B52" s="281">
        <f>B51+1</f>
        <v>41</v>
      </c>
      <c r="C52" s="282"/>
      <c r="D52" s="286"/>
      <c r="E52" s="327" t="s">
        <v>130</v>
      </c>
      <c r="F52" s="327"/>
      <c r="G52" s="328"/>
      <c r="H52" s="319" t="str">
        <f t="shared" si="6"/>
        <v/>
      </c>
      <c r="I52" s="295"/>
      <c r="J52" s="299"/>
    </row>
    <row r="53" spans="2:10" ht="20.149999999999999" customHeight="1" thickBot="1" x14ac:dyDescent="0.35">
      <c r="B53" s="289">
        <f>B52+1</f>
        <v>42</v>
      </c>
      <c r="C53" s="290"/>
      <c r="D53" s="291" t="s">
        <v>293</v>
      </c>
      <c r="E53" s="292"/>
      <c r="F53" s="292"/>
      <c r="G53" s="323">
        <f>SUM(G48:G52)</f>
        <v>0</v>
      </c>
      <c r="H53" s="320" t="str">
        <f t="shared" si="6"/>
        <v/>
      </c>
      <c r="I53" s="1"/>
    </row>
    <row r="54" spans="2:10" ht="20.149999999999999" customHeight="1" thickBot="1" x14ac:dyDescent="0.35">
      <c r="B54" s="289"/>
      <c r="C54" s="290"/>
      <c r="D54" s="291" t="s">
        <v>287</v>
      </c>
      <c r="E54" s="292"/>
      <c r="F54" s="292"/>
      <c r="G54" s="323">
        <f>G53+G46+G35+G27</f>
        <v>0</v>
      </c>
      <c r="H54" s="320" t="str">
        <f t="shared" si="6"/>
        <v/>
      </c>
      <c r="I54" s="1"/>
    </row>
    <row r="55" spans="2:10" ht="20.149999999999999" customHeight="1" x14ac:dyDescent="0.3">
      <c r="B55" s="356"/>
      <c r="C55" s="349"/>
      <c r="D55" s="350" t="s">
        <v>327</v>
      </c>
      <c r="E55" s="351"/>
      <c r="F55" s="351"/>
      <c r="G55" s="352"/>
      <c r="H55" s="353"/>
      <c r="I55" s="1"/>
    </row>
    <row r="56" spans="2:10" ht="20.149999999999999" customHeight="1" x14ac:dyDescent="0.3">
      <c r="B56" s="281">
        <f>B53+1</f>
        <v>43</v>
      </c>
      <c r="C56" s="282"/>
      <c r="D56" s="286"/>
      <c r="E56" s="283" t="s">
        <v>142</v>
      </c>
      <c r="F56" s="300">
        <v>-1</v>
      </c>
      <c r="G56" s="328"/>
      <c r="H56" s="319" t="str">
        <f t="shared" ref="H56:H62" si="7">IF($F$5=0,"",G56/$F$5)</f>
        <v/>
      </c>
      <c r="I56" s="1"/>
    </row>
    <row r="57" spans="2:10" ht="20.149999999999999" customHeight="1" x14ac:dyDescent="0.3">
      <c r="B57" s="281">
        <f t="shared" ref="B57:B62" si="8">B56+1</f>
        <v>44</v>
      </c>
      <c r="C57" s="282"/>
      <c r="D57" s="286"/>
      <c r="E57" s="327" t="s">
        <v>162</v>
      </c>
      <c r="F57" s="327"/>
      <c r="G57" s="328"/>
      <c r="H57" s="319" t="str">
        <f t="shared" si="7"/>
        <v/>
      </c>
      <c r="I57" s="1"/>
    </row>
    <row r="58" spans="2:10" ht="20.149999999999999" customHeight="1" x14ac:dyDescent="0.3">
      <c r="B58" s="281">
        <f t="shared" si="8"/>
        <v>45</v>
      </c>
      <c r="C58" s="282"/>
      <c r="D58" s="286"/>
      <c r="E58" s="327" t="s">
        <v>130</v>
      </c>
      <c r="F58" s="327"/>
      <c r="G58" s="328"/>
      <c r="H58" s="319" t="str">
        <f t="shared" si="7"/>
        <v/>
      </c>
      <c r="I58" s="1"/>
    </row>
    <row r="59" spans="2:10" ht="20.149999999999999" customHeight="1" x14ac:dyDescent="0.3">
      <c r="B59" s="281">
        <f t="shared" si="8"/>
        <v>46</v>
      </c>
      <c r="C59" s="282"/>
      <c r="D59" s="286"/>
      <c r="E59" s="327" t="s">
        <v>130</v>
      </c>
      <c r="F59" s="327"/>
      <c r="G59" s="328"/>
      <c r="H59" s="319" t="str">
        <f t="shared" si="7"/>
        <v/>
      </c>
      <c r="I59" s="1"/>
    </row>
    <row r="60" spans="2:10" ht="20.149999999999999" customHeight="1" thickBot="1" x14ac:dyDescent="0.35">
      <c r="B60" s="281">
        <f t="shared" si="8"/>
        <v>47</v>
      </c>
      <c r="C60" s="282"/>
      <c r="D60" s="286"/>
      <c r="E60" s="327" t="s">
        <v>130</v>
      </c>
      <c r="F60" s="327"/>
      <c r="G60" s="328"/>
      <c r="H60" s="319" t="str">
        <f t="shared" si="7"/>
        <v/>
      </c>
      <c r="I60" s="1"/>
    </row>
    <row r="61" spans="2:10" ht="20.149999999999999" customHeight="1" thickBot="1" x14ac:dyDescent="0.35">
      <c r="B61" s="289">
        <f t="shared" si="8"/>
        <v>48</v>
      </c>
      <c r="C61" s="290"/>
      <c r="D61" s="291" t="s">
        <v>297</v>
      </c>
      <c r="E61" s="292"/>
      <c r="F61" s="292"/>
      <c r="G61" s="323">
        <f>SUM(G56:G60)</f>
        <v>0</v>
      </c>
      <c r="H61" s="320" t="str">
        <f t="shared" si="7"/>
        <v/>
      </c>
      <c r="I61" s="1"/>
    </row>
    <row r="62" spans="2:10" ht="20.149999999999999" customHeight="1" x14ac:dyDescent="0.3">
      <c r="B62" s="293">
        <f t="shared" si="8"/>
        <v>49</v>
      </c>
      <c r="C62" s="11"/>
      <c r="D62" s="301" t="s">
        <v>288</v>
      </c>
      <c r="E62" s="302"/>
      <c r="F62" s="294"/>
      <c r="G62" s="326"/>
      <c r="H62" s="319" t="str">
        <f t="shared" si="7"/>
        <v/>
      </c>
      <c r="I62" s="1"/>
    </row>
    <row r="63" spans="2:10" ht="20.149999999999999" customHeight="1" x14ac:dyDescent="0.3">
      <c r="B63" s="303"/>
      <c r="C63" s="282"/>
      <c r="D63" s="286"/>
      <c r="E63" s="286"/>
      <c r="F63" s="286"/>
      <c r="G63" s="304"/>
      <c r="H63" s="305"/>
      <c r="I63" s="1"/>
    </row>
    <row r="64" spans="2:10" ht="20.149999999999999" customHeight="1" x14ac:dyDescent="0.3">
      <c r="B64" s="357">
        <v>50</v>
      </c>
      <c r="C64" s="358"/>
      <c r="D64" s="296" t="s">
        <v>223</v>
      </c>
      <c r="E64" s="359"/>
      <c r="F64" s="359"/>
      <c r="G64" s="322">
        <f>G27+G35+G46+G53+G61+G62</f>
        <v>0</v>
      </c>
      <c r="H64" s="319" t="str">
        <f>IF($F$5=0,"",G64/$F$5)</f>
        <v/>
      </c>
      <c r="I64" s="1"/>
    </row>
    <row r="65" spans="1:9" ht="42.75" customHeight="1" thickBot="1" x14ac:dyDescent="0.35">
      <c r="B65" s="360">
        <v>51</v>
      </c>
      <c r="C65" s="361"/>
      <c r="D65" s="629" t="s">
        <v>285</v>
      </c>
      <c r="E65" s="629"/>
      <c r="F65" s="630"/>
      <c r="G65" s="324">
        <f>G15-G64</f>
        <v>0</v>
      </c>
      <c r="H65" s="325" t="str">
        <f>IF($F$5=0,"",G65/$F$5)</f>
        <v/>
      </c>
      <c r="I65" s="1"/>
    </row>
    <row r="66" spans="1:9" ht="20.149999999999999" customHeight="1" x14ac:dyDescent="0.3">
      <c r="B66" s="7" t="s">
        <v>380</v>
      </c>
      <c r="C66" s="244"/>
      <c r="D66" s="244"/>
      <c r="E66" s="244"/>
      <c r="F66" s="244"/>
      <c r="G66" s="306"/>
      <c r="H66" s="306"/>
    </row>
    <row r="67" spans="1:9" x14ac:dyDescent="0.3">
      <c r="B67" s="307" t="s">
        <v>381</v>
      </c>
      <c r="C67" s="244"/>
      <c r="D67" s="244"/>
      <c r="E67" s="244"/>
      <c r="F67" s="244"/>
      <c r="G67" s="306"/>
      <c r="H67" s="306"/>
    </row>
    <row r="68" spans="1:9" ht="9" customHeight="1" x14ac:dyDescent="0.3">
      <c r="C68" s="244"/>
      <c r="D68" s="244"/>
      <c r="E68" s="244"/>
      <c r="F68" s="244"/>
      <c r="G68" s="306"/>
      <c r="H68" s="306"/>
    </row>
    <row r="69" spans="1:9" ht="19.5" customHeight="1" x14ac:dyDescent="0.3">
      <c r="B69" s="308" t="s">
        <v>221</v>
      </c>
      <c r="C69" s="244"/>
      <c r="D69" s="244"/>
      <c r="E69" s="244"/>
      <c r="F69" s="244"/>
      <c r="G69" s="306"/>
      <c r="H69" s="306"/>
    </row>
    <row r="70" spans="1:9" ht="14.5" x14ac:dyDescent="0.3">
      <c r="A70" s="309"/>
      <c r="B70" s="308" t="s">
        <v>414</v>
      </c>
    </row>
    <row r="71" spans="1:9" ht="20.149999999999999" customHeight="1" x14ac:dyDescent="0.3">
      <c r="B71" s="294"/>
      <c r="C71" s="294"/>
      <c r="D71" s="294"/>
      <c r="E71" s="294"/>
      <c r="F71" s="294"/>
      <c r="G71" s="311"/>
      <c r="H71" s="312"/>
    </row>
    <row r="72" spans="1:9" ht="20.149999999999999" customHeight="1" x14ac:dyDescent="0.3">
      <c r="A72" s="313" t="s">
        <v>382</v>
      </c>
      <c r="C72" s="294"/>
      <c r="D72" s="294"/>
      <c r="E72" s="294"/>
      <c r="F72" s="294"/>
      <c r="G72" s="311" t="s">
        <v>333</v>
      </c>
      <c r="H72" s="314"/>
    </row>
    <row r="73" spans="1:9" ht="20.149999999999999" customHeight="1" x14ac:dyDescent="0.3">
      <c r="B73" s="294"/>
      <c r="C73" s="294"/>
      <c r="D73" s="294"/>
      <c r="E73" s="294"/>
      <c r="F73" s="294"/>
      <c r="G73" s="311"/>
      <c r="H73" s="315"/>
    </row>
    <row r="74" spans="1:9" ht="20.149999999999999" customHeight="1" x14ac:dyDescent="0.3">
      <c r="A74" s="313" t="s">
        <v>332</v>
      </c>
      <c r="C74" s="316"/>
      <c r="E74" s="317"/>
      <c r="F74" s="294"/>
      <c r="G74" s="311"/>
      <c r="H74" s="312"/>
    </row>
    <row r="75" spans="1:9" ht="20.149999999999999" customHeight="1" x14ac:dyDescent="0.3">
      <c r="C75" s="294"/>
      <c r="D75" s="294"/>
      <c r="E75" s="294"/>
      <c r="G75" s="311"/>
      <c r="H75" s="311"/>
      <c r="I75" s="1"/>
    </row>
    <row r="76" spans="1:9" ht="49.5" customHeight="1" x14ac:dyDescent="0.3">
      <c r="A76" s="627"/>
      <c r="B76" s="627"/>
      <c r="C76" s="627"/>
      <c r="D76" s="627"/>
      <c r="E76" s="627"/>
      <c r="F76" s="627"/>
      <c r="G76" s="627"/>
      <c r="H76" s="627"/>
    </row>
    <row r="77" spans="1:9" ht="23.15" customHeight="1" x14ac:dyDescent="0.3"/>
    <row r="78" spans="1:9" ht="23.15" customHeight="1" x14ac:dyDescent="0.3"/>
    <row r="79" spans="1:9" ht="23.15" customHeight="1" x14ac:dyDescent="0.3"/>
    <row r="80" spans="1:9" ht="23.15" customHeight="1" x14ac:dyDescent="0.3"/>
    <row r="81" ht="23.15" customHeight="1" x14ac:dyDescent="0.3"/>
    <row r="82" ht="23.15" customHeight="1" x14ac:dyDescent="0.3"/>
    <row r="83" ht="23.15" customHeight="1" x14ac:dyDescent="0.3"/>
    <row r="84" ht="23.15" customHeight="1" x14ac:dyDescent="0.3"/>
    <row r="85" ht="23.15" customHeight="1" x14ac:dyDescent="0.3"/>
    <row r="86" ht="23.15" customHeight="1" x14ac:dyDescent="0.3"/>
    <row r="87" ht="23.15" customHeight="1" x14ac:dyDescent="0.3"/>
    <row r="88" ht="23.15" customHeight="1" x14ac:dyDescent="0.3"/>
    <row r="89" ht="23.15" customHeight="1" x14ac:dyDescent="0.3"/>
    <row r="90" ht="23.15" customHeight="1" x14ac:dyDescent="0.3"/>
    <row r="91" ht="23.15" customHeight="1" x14ac:dyDescent="0.3"/>
    <row r="92" ht="23.15" customHeight="1" x14ac:dyDescent="0.3"/>
    <row r="93" ht="23.15" customHeight="1" x14ac:dyDescent="0.3"/>
    <row r="94" ht="23.15" customHeight="1" x14ac:dyDescent="0.3"/>
    <row r="95" ht="23.15" customHeight="1" x14ac:dyDescent="0.3"/>
    <row r="96" ht="23.15" customHeight="1" x14ac:dyDescent="0.3"/>
    <row r="97" ht="23.15" customHeight="1" x14ac:dyDescent="0.3"/>
    <row r="98" ht="23.15" customHeight="1" x14ac:dyDescent="0.3"/>
    <row r="99" ht="23.15" customHeight="1" x14ac:dyDescent="0.3"/>
    <row r="100" ht="23.15" customHeight="1" x14ac:dyDescent="0.3"/>
    <row r="101" ht="23.15" customHeight="1" x14ac:dyDescent="0.3"/>
    <row r="102" ht="23.15" customHeight="1" x14ac:dyDescent="0.3"/>
    <row r="103" ht="23.15" customHeight="1" x14ac:dyDescent="0.3"/>
    <row r="104" ht="23.15" customHeight="1" x14ac:dyDescent="0.3"/>
    <row r="105" ht="23.15" customHeight="1" x14ac:dyDescent="0.3"/>
    <row r="106" ht="23.15" customHeight="1" x14ac:dyDescent="0.3"/>
    <row r="107" ht="23.15" customHeight="1" x14ac:dyDescent="0.3"/>
    <row r="108" ht="23.15" customHeight="1" x14ac:dyDescent="0.3"/>
    <row r="109" ht="23.15" customHeight="1" x14ac:dyDescent="0.3"/>
    <row r="110" ht="23.15" customHeight="1" x14ac:dyDescent="0.3"/>
    <row r="111" ht="23.15" customHeight="1" x14ac:dyDescent="0.3"/>
    <row r="112" ht="23.15" customHeight="1" x14ac:dyDescent="0.3"/>
    <row r="113" ht="23.15" customHeight="1" x14ac:dyDescent="0.3"/>
    <row r="114" ht="23.15" customHeight="1" x14ac:dyDescent="0.3"/>
    <row r="115" ht="23.15" customHeight="1" x14ac:dyDescent="0.3"/>
    <row r="116" ht="23.15" customHeight="1" x14ac:dyDescent="0.3"/>
    <row r="117" ht="23.15" customHeight="1" x14ac:dyDescent="0.3"/>
    <row r="118" ht="23.15" customHeight="1" x14ac:dyDescent="0.3"/>
    <row r="119" ht="23.15" customHeight="1" x14ac:dyDescent="0.3"/>
    <row r="120" ht="23.15" customHeight="1" x14ac:dyDescent="0.3"/>
    <row r="121" ht="23.15" customHeight="1" x14ac:dyDescent="0.3"/>
    <row r="122" ht="23.15" customHeight="1" x14ac:dyDescent="0.3"/>
    <row r="123" ht="23.15" customHeight="1" x14ac:dyDescent="0.3"/>
    <row r="124" ht="23.15" customHeight="1" x14ac:dyDescent="0.3"/>
    <row r="125" ht="23.15" customHeight="1" x14ac:dyDescent="0.3"/>
    <row r="126" ht="23.15" customHeight="1" x14ac:dyDescent="0.3"/>
    <row r="127" ht="23.15" customHeight="1" x14ac:dyDescent="0.3"/>
    <row r="128" ht="23.15" customHeight="1" x14ac:dyDescent="0.3"/>
    <row r="129" ht="23.15" customHeight="1" x14ac:dyDescent="0.3"/>
    <row r="130" ht="23.15" customHeight="1" x14ac:dyDescent="0.3"/>
    <row r="131" ht="23.15" customHeight="1" x14ac:dyDescent="0.3"/>
    <row r="132" ht="23.15" customHeight="1" x14ac:dyDescent="0.3"/>
    <row r="133" ht="23.15" customHeight="1" x14ac:dyDescent="0.3"/>
    <row r="134" ht="23.15" customHeight="1" x14ac:dyDescent="0.3"/>
    <row r="135" ht="23.15" customHeight="1" x14ac:dyDescent="0.3"/>
    <row r="136" ht="23.15" customHeight="1" x14ac:dyDescent="0.3"/>
    <row r="137" ht="23.15" customHeight="1" x14ac:dyDescent="0.3"/>
    <row r="138" ht="23.15" customHeight="1" x14ac:dyDescent="0.3"/>
    <row r="139" ht="23.15" customHeight="1" x14ac:dyDescent="0.3"/>
    <row r="140" ht="23.15" customHeight="1" x14ac:dyDescent="0.3"/>
    <row r="141" ht="23.15" customHeight="1" x14ac:dyDescent="0.3"/>
    <row r="142" ht="23.15" customHeight="1" x14ac:dyDescent="0.3"/>
    <row r="143" ht="23.15" customHeight="1" x14ac:dyDescent="0.3"/>
    <row r="144" ht="23.15" customHeight="1" x14ac:dyDescent="0.3"/>
    <row r="145" ht="23.15" customHeight="1" x14ac:dyDescent="0.3"/>
    <row r="146" ht="23.15" customHeight="1" x14ac:dyDescent="0.3"/>
    <row r="147" ht="23.15" customHeight="1" x14ac:dyDescent="0.3"/>
    <row r="148" ht="23.15" customHeight="1" x14ac:dyDescent="0.3"/>
    <row r="149" ht="23.15" customHeight="1" x14ac:dyDescent="0.3"/>
    <row r="150" ht="23.15" customHeight="1" x14ac:dyDescent="0.3"/>
    <row r="151" ht="23.15" customHeight="1" x14ac:dyDescent="0.3"/>
    <row r="152" ht="23.15" customHeight="1" x14ac:dyDescent="0.3"/>
    <row r="153" ht="23.15" customHeight="1" x14ac:dyDescent="0.3"/>
    <row r="154" ht="23.15" customHeight="1" x14ac:dyDescent="0.3"/>
    <row r="155" ht="23.15" customHeight="1" x14ac:dyDescent="0.3"/>
    <row r="156" ht="23.15" customHeight="1" x14ac:dyDescent="0.3"/>
    <row r="157" ht="23.15" customHeight="1" x14ac:dyDescent="0.3"/>
    <row r="158" ht="23.15" customHeight="1" x14ac:dyDescent="0.3"/>
    <row r="159" ht="23.15" customHeight="1" x14ac:dyDescent="0.3"/>
    <row r="160" ht="23.15" customHeight="1" x14ac:dyDescent="0.3"/>
    <row r="161" ht="23.15" customHeight="1" x14ac:dyDescent="0.3"/>
    <row r="162" ht="23.15" customHeight="1" x14ac:dyDescent="0.3"/>
    <row r="163" ht="23.15" customHeight="1" x14ac:dyDescent="0.3"/>
    <row r="164" ht="23.15" customHeight="1" x14ac:dyDescent="0.3"/>
    <row r="165" ht="23.15" customHeight="1" x14ac:dyDescent="0.3"/>
    <row r="166" ht="23.15" customHeight="1" x14ac:dyDescent="0.3"/>
    <row r="167" ht="23.15" customHeight="1" x14ac:dyDescent="0.3"/>
    <row r="168" ht="23.15" customHeight="1" x14ac:dyDescent="0.3"/>
    <row r="169" ht="23.15" customHeight="1" x14ac:dyDescent="0.3"/>
    <row r="170" ht="23.15" customHeight="1" x14ac:dyDescent="0.3"/>
    <row r="171" ht="23.15" customHeight="1" x14ac:dyDescent="0.3"/>
    <row r="172" ht="23.15" customHeight="1" x14ac:dyDescent="0.3"/>
    <row r="173" ht="23.15" customHeight="1" x14ac:dyDescent="0.3"/>
    <row r="174" ht="23.15" customHeight="1" x14ac:dyDescent="0.3"/>
    <row r="175" ht="23.15" customHeight="1" x14ac:dyDescent="0.3"/>
    <row r="176" ht="23.15" customHeight="1" x14ac:dyDescent="0.3"/>
    <row r="177" ht="23.15" customHeight="1" x14ac:dyDescent="0.3"/>
    <row r="178" ht="23.15" customHeight="1" x14ac:dyDescent="0.3"/>
    <row r="179" ht="23.15" customHeight="1" x14ac:dyDescent="0.3"/>
    <row r="180" ht="23.15" customHeight="1" x14ac:dyDescent="0.3"/>
    <row r="181" ht="23.15" customHeight="1" x14ac:dyDescent="0.3"/>
    <row r="182" ht="23.15" customHeight="1" x14ac:dyDescent="0.3"/>
    <row r="183" ht="23.15" customHeight="1" x14ac:dyDescent="0.3"/>
    <row r="184" ht="23.15" customHeight="1" x14ac:dyDescent="0.3"/>
    <row r="185" ht="23.15" customHeight="1" x14ac:dyDescent="0.3"/>
    <row r="186" ht="23.15" customHeight="1" x14ac:dyDescent="0.3"/>
    <row r="187" ht="23.15" customHeight="1" x14ac:dyDescent="0.3"/>
    <row r="188" ht="23.15" customHeight="1" x14ac:dyDescent="0.3"/>
    <row r="189" ht="23.15" customHeight="1" x14ac:dyDescent="0.3"/>
    <row r="190" ht="23.15" customHeight="1" x14ac:dyDescent="0.3"/>
    <row r="191" ht="23.15" customHeight="1" x14ac:dyDescent="0.3"/>
    <row r="192" ht="23.15" customHeight="1" x14ac:dyDescent="0.3"/>
    <row r="193" ht="23.15" customHeight="1" x14ac:dyDescent="0.3"/>
    <row r="194" ht="23.15" customHeight="1" x14ac:dyDescent="0.3"/>
    <row r="195" ht="23.15" customHeight="1" x14ac:dyDescent="0.3"/>
    <row r="196" ht="23.15" customHeight="1" x14ac:dyDescent="0.3"/>
    <row r="197" ht="23.15" customHeight="1" x14ac:dyDescent="0.3"/>
    <row r="198" ht="23.15" customHeight="1" x14ac:dyDescent="0.3"/>
    <row r="199" ht="23.15" customHeight="1" x14ac:dyDescent="0.3"/>
    <row r="200" ht="23.15" customHeight="1" x14ac:dyDescent="0.3"/>
    <row r="201" ht="23.15" customHeight="1" x14ac:dyDescent="0.3"/>
    <row r="202" ht="23.15" customHeight="1" x14ac:dyDescent="0.3"/>
    <row r="203" ht="23.15" customHeight="1" x14ac:dyDescent="0.3"/>
    <row r="204" ht="23.15" customHeight="1" x14ac:dyDescent="0.3"/>
    <row r="205" ht="23.15" customHeight="1" x14ac:dyDescent="0.3"/>
    <row r="206" ht="23.15" customHeight="1" x14ac:dyDescent="0.3"/>
    <row r="207" ht="23.15" customHeight="1" x14ac:dyDescent="0.3"/>
    <row r="208" ht="23.15" customHeight="1" x14ac:dyDescent="0.3"/>
    <row r="209" ht="23.15" customHeight="1" x14ac:dyDescent="0.3"/>
    <row r="210" ht="23.15" customHeight="1" x14ac:dyDescent="0.3"/>
    <row r="211" ht="23.15" customHeight="1" x14ac:dyDescent="0.3"/>
    <row r="212" ht="23.15" customHeight="1" x14ac:dyDescent="0.3"/>
    <row r="213" ht="23.15" customHeight="1" x14ac:dyDescent="0.3"/>
    <row r="214" ht="23.15" customHeight="1" x14ac:dyDescent="0.3"/>
    <row r="215" ht="23.15" customHeight="1" x14ac:dyDescent="0.3"/>
    <row r="216" ht="23.15" customHeight="1" x14ac:dyDescent="0.3"/>
    <row r="217" ht="23.15" customHeight="1" x14ac:dyDescent="0.3"/>
    <row r="218" ht="23.15" customHeight="1" x14ac:dyDescent="0.3"/>
    <row r="219" ht="23.15" customHeight="1" x14ac:dyDescent="0.3"/>
    <row r="220" ht="23.15" customHeight="1" x14ac:dyDescent="0.3"/>
    <row r="221" ht="23.15" customHeight="1" x14ac:dyDescent="0.3"/>
    <row r="222" ht="23.15" customHeight="1" x14ac:dyDescent="0.3"/>
    <row r="223" ht="23.15" customHeight="1" x14ac:dyDescent="0.3"/>
    <row r="224" ht="23.15" customHeight="1" x14ac:dyDescent="0.3"/>
    <row r="225" ht="23.15" customHeight="1" x14ac:dyDescent="0.3"/>
    <row r="226" ht="23.15" customHeight="1" x14ac:dyDescent="0.3"/>
    <row r="227" ht="23.15" customHeight="1" x14ac:dyDescent="0.3"/>
    <row r="228" ht="23.15" customHeight="1" x14ac:dyDescent="0.3"/>
    <row r="229" ht="23.15" customHeight="1" x14ac:dyDescent="0.3"/>
    <row r="230" ht="23.15" customHeight="1" x14ac:dyDescent="0.3"/>
    <row r="231" ht="23.15" customHeight="1" x14ac:dyDescent="0.3"/>
    <row r="232" ht="23.15" customHeight="1" x14ac:dyDescent="0.3"/>
    <row r="233" ht="23.15" customHeight="1" x14ac:dyDescent="0.3"/>
    <row r="234" ht="23.15" customHeight="1" x14ac:dyDescent="0.3"/>
    <row r="235" ht="23.15" customHeight="1" x14ac:dyDescent="0.3"/>
    <row r="236" ht="23.15" customHeight="1" x14ac:dyDescent="0.3"/>
    <row r="237" ht="23.15" customHeight="1" x14ac:dyDescent="0.3"/>
    <row r="238" ht="23.15" customHeight="1" x14ac:dyDescent="0.3"/>
    <row r="239" ht="23.15" customHeight="1" x14ac:dyDescent="0.3"/>
    <row r="240" ht="23.15" customHeight="1" x14ac:dyDescent="0.3"/>
    <row r="241" ht="23.15" customHeight="1" x14ac:dyDescent="0.3"/>
    <row r="242" ht="23.15" customHeight="1" x14ac:dyDescent="0.3"/>
    <row r="243" ht="23.15" customHeight="1" x14ac:dyDescent="0.3"/>
    <row r="244" ht="23.15" customHeight="1" x14ac:dyDescent="0.3"/>
    <row r="245" ht="23.15" customHeight="1" x14ac:dyDescent="0.3"/>
    <row r="246" ht="23.15" customHeight="1" x14ac:dyDescent="0.3"/>
    <row r="247" ht="23.15" customHeight="1" x14ac:dyDescent="0.3"/>
    <row r="248" ht="23.15" customHeight="1" x14ac:dyDescent="0.3"/>
    <row r="249" ht="23.15" customHeight="1" x14ac:dyDescent="0.3"/>
    <row r="250" ht="23.15" customHeight="1" x14ac:dyDescent="0.3"/>
    <row r="251" ht="23.15" customHeight="1" x14ac:dyDescent="0.3"/>
    <row r="252" ht="23.15" customHeight="1" x14ac:dyDescent="0.3"/>
    <row r="253" ht="23.15" customHeight="1" x14ac:dyDescent="0.3"/>
    <row r="254" ht="23.15" customHeight="1" x14ac:dyDescent="0.3"/>
    <row r="255" ht="23.15" customHeight="1" x14ac:dyDescent="0.3"/>
    <row r="256" ht="23.15" customHeight="1" x14ac:dyDescent="0.3"/>
    <row r="257" ht="23.15" customHeight="1" x14ac:dyDescent="0.3"/>
    <row r="258" ht="23.15" customHeight="1" x14ac:dyDescent="0.3"/>
    <row r="259" ht="23.15" customHeight="1" x14ac:dyDescent="0.3"/>
    <row r="260" ht="23.15" customHeight="1" x14ac:dyDescent="0.3"/>
    <row r="261" ht="23.15" customHeight="1" x14ac:dyDescent="0.3"/>
    <row r="262" ht="23.15" customHeight="1" x14ac:dyDescent="0.3"/>
    <row r="263" ht="23.15" customHeight="1" x14ac:dyDescent="0.3"/>
    <row r="264" ht="100" customHeight="1" x14ac:dyDescent="0.3"/>
    <row r="265" ht="100" customHeight="1" x14ac:dyDescent="0.3"/>
    <row r="266" ht="100" customHeight="1" x14ac:dyDescent="0.3"/>
    <row r="267" ht="100" customHeight="1" x14ac:dyDescent="0.3"/>
    <row r="268" ht="100" customHeight="1" x14ac:dyDescent="0.3"/>
    <row r="269" ht="100" customHeight="1" x14ac:dyDescent="0.3"/>
    <row r="270" ht="100" customHeight="1" x14ac:dyDescent="0.3"/>
    <row r="271" ht="100" customHeight="1" x14ac:dyDescent="0.3"/>
    <row r="272" ht="100" customHeight="1" x14ac:dyDescent="0.3"/>
    <row r="273" ht="100" customHeight="1" x14ac:dyDescent="0.3"/>
    <row r="274" ht="100" customHeight="1" x14ac:dyDescent="0.3"/>
    <row r="275" ht="100" customHeight="1" x14ac:dyDescent="0.3"/>
    <row r="276" ht="100" customHeight="1" x14ac:dyDescent="0.3"/>
    <row r="277" ht="100" customHeight="1" x14ac:dyDescent="0.3"/>
    <row r="278" ht="100" customHeight="1" x14ac:dyDescent="0.3"/>
    <row r="279" ht="100" customHeight="1" x14ac:dyDescent="0.3"/>
    <row r="280" ht="100" customHeight="1" x14ac:dyDescent="0.3"/>
    <row r="281" ht="100" customHeight="1" x14ac:dyDescent="0.3"/>
    <row r="282" ht="100" customHeight="1" x14ac:dyDescent="0.3"/>
    <row r="283" ht="100" customHeight="1" x14ac:dyDescent="0.3"/>
    <row r="284" ht="100" customHeight="1" x14ac:dyDescent="0.3"/>
    <row r="285" ht="100" customHeight="1" x14ac:dyDescent="0.3"/>
    <row r="286" ht="100" customHeight="1" x14ac:dyDescent="0.3"/>
    <row r="287" ht="100" customHeight="1" x14ac:dyDescent="0.3"/>
    <row r="288" ht="100" customHeight="1" x14ac:dyDescent="0.3"/>
    <row r="289" ht="100" customHeight="1" x14ac:dyDescent="0.3"/>
    <row r="290" ht="100" customHeight="1" x14ac:dyDescent="0.3"/>
    <row r="291" ht="100" customHeight="1" x14ac:dyDescent="0.3"/>
    <row r="292" ht="100" customHeight="1" x14ac:dyDescent="0.3"/>
    <row r="293" ht="100" customHeight="1" x14ac:dyDescent="0.3"/>
    <row r="294" ht="100" customHeight="1" x14ac:dyDescent="0.3"/>
    <row r="295" ht="100" customHeight="1" x14ac:dyDescent="0.3"/>
    <row r="296" ht="100" customHeight="1" x14ac:dyDescent="0.3"/>
    <row r="297" ht="100" customHeight="1" x14ac:dyDescent="0.3"/>
    <row r="298" ht="100" customHeight="1" x14ac:dyDescent="0.3"/>
    <row r="299" ht="100" customHeight="1" x14ac:dyDescent="0.3"/>
    <row r="300" ht="100" customHeight="1" x14ac:dyDescent="0.3"/>
    <row r="301" ht="100" customHeight="1" x14ac:dyDescent="0.3"/>
    <row r="302" ht="100" customHeight="1" x14ac:dyDescent="0.3"/>
    <row r="303" ht="100" customHeight="1" x14ac:dyDescent="0.3"/>
    <row r="304" ht="100" customHeight="1" x14ac:dyDescent="0.3"/>
    <row r="305" ht="100" customHeight="1" x14ac:dyDescent="0.3"/>
    <row r="306" ht="100" customHeight="1" x14ac:dyDescent="0.3"/>
    <row r="307" ht="100" customHeight="1" x14ac:dyDescent="0.3"/>
    <row r="308" ht="100" customHeight="1" x14ac:dyDescent="0.3"/>
    <row r="309" ht="100" customHeight="1" x14ac:dyDescent="0.3"/>
    <row r="310" ht="100" customHeight="1" x14ac:dyDescent="0.3"/>
    <row r="311" ht="100" customHeight="1" x14ac:dyDescent="0.3"/>
    <row r="312" ht="100" customHeight="1" x14ac:dyDescent="0.3"/>
    <row r="313" ht="100" customHeight="1" x14ac:dyDescent="0.3"/>
    <row r="314" ht="100" customHeight="1" x14ac:dyDescent="0.3"/>
    <row r="315" ht="100" customHeight="1" x14ac:dyDescent="0.3"/>
    <row r="316" ht="100" customHeight="1" x14ac:dyDescent="0.3"/>
    <row r="317" ht="100" customHeight="1" x14ac:dyDescent="0.3"/>
    <row r="318" ht="100" customHeight="1" x14ac:dyDescent="0.3"/>
    <row r="319" ht="100" customHeight="1" x14ac:dyDescent="0.3"/>
    <row r="320" ht="100" customHeight="1" x14ac:dyDescent="0.3"/>
    <row r="321" ht="100" customHeight="1" x14ac:dyDescent="0.3"/>
    <row r="322" ht="100" customHeight="1" x14ac:dyDescent="0.3"/>
    <row r="323" ht="100" customHeight="1" x14ac:dyDescent="0.3"/>
    <row r="324" ht="100" customHeight="1" x14ac:dyDescent="0.3"/>
    <row r="325" ht="100" customHeight="1" x14ac:dyDescent="0.3"/>
    <row r="326" ht="100" customHeight="1" x14ac:dyDescent="0.3"/>
    <row r="327" ht="100" customHeight="1" x14ac:dyDescent="0.3"/>
    <row r="328" ht="100" customHeight="1" x14ac:dyDescent="0.3"/>
    <row r="329" ht="100" customHeight="1" x14ac:dyDescent="0.3"/>
    <row r="330" ht="100" customHeight="1" x14ac:dyDescent="0.3"/>
    <row r="331" ht="100" customHeight="1" x14ac:dyDescent="0.3"/>
    <row r="332" ht="100" customHeight="1" x14ac:dyDescent="0.3"/>
    <row r="333" ht="100" customHeight="1" x14ac:dyDescent="0.3"/>
    <row r="334" ht="100" customHeight="1" x14ac:dyDescent="0.3"/>
    <row r="335" ht="100" customHeight="1" x14ac:dyDescent="0.3"/>
    <row r="336" ht="100" customHeight="1" x14ac:dyDescent="0.3"/>
    <row r="337" ht="100" customHeight="1" x14ac:dyDescent="0.3"/>
    <row r="338" ht="100" customHeight="1" x14ac:dyDescent="0.3"/>
    <row r="339" ht="100" customHeight="1" x14ac:dyDescent="0.3"/>
    <row r="340" ht="100" customHeight="1" x14ac:dyDescent="0.3"/>
    <row r="341" ht="100" customHeight="1" x14ac:dyDescent="0.3"/>
    <row r="342" ht="100" customHeight="1" x14ac:dyDescent="0.3"/>
    <row r="343" ht="100" customHeight="1" x14ac:dyDescent="0.3"/>
    <row r="344" ht="100" customHeight="1" x14ac:dyDescent="0.3"/>
    <row r="345" ht="100" customHeight="1" x14ac:dyDescent="0.3"/>
    <row r="346" ht="100" customHeight="1" x14ac:dyDescent="0.3"/>
    <row r="347" ht="100" customHeight="1" x14ac:dyDescent="0.3"/>
    <row r="348" ht="100" customHeight="1" x14ac:dyDescent="0.3"/>
    <row r="349" ht="100" customHeight="1" x14ac:dyDescent="0.3"/>
    <row r="350" ht="100" customHeight="1" x14ac:dyDescent="0.3"/>
    <row r="351" ht="100" customHeight="1" x14ac:dyDescent="0.3"/>
    <row r="352" ht="100" customHeight="1" x14ac:dyDescent="0.3"/>
    <row r="353" ht="100" customHeight="1" x14ac:dyDescent="0.3"/>
    <row r="354" ht="100" customHeight="1" x14ac:dyDescent="0.3"/>
    <row r="355" ht="100" customHeight="1" x14ac:dyDescent="0.3"/>
    <row r="356" ht="100" customHeight="1" x14ac:dyDescent="0.3"/>
    <row r="357" ht="100" customHeight="1" x14ac:dyDescent="0.3"/>
    <row r="358" ht="100" customHeight="1" x14ac:dyDescent="0.3"/>
    <row r="359" ht="100" customHeight="1" x14ac:dyDescent="0.3"/>
    <row r="360" ht="100" customHeight="1" x14ac:dyDescent="0.3"/>
    <row r="361" ht="100" customHeight="1" x14ac:dyDescent="0.3"/>
    <row r="362" ht="100" customHeight="1" x14ac:dyDescent="0.3"/>
    <row r="363" ht="100" customHeight="1" x14ac:dyDescent="0.3"/>
    <row r="364" ht="100" customHeight="1" x14ac:dyDescent="0.3"/>
    <row r="365" ht="100" customHeight="1" x14ac:dyDescent="0.3"/>
    <row r="366" ht="100" customHeight="1" x14ac:dyDescent="0.3"/>
    <row r="367" ht="100" customHeight="1" x14ac:dyDescent="0.3"/>
    <row r="368" ht="100" customHeight="1" x14ac:dyDescent="0.3"/>
    <row r="369" ht="100" customHeight="1" x14ac:dyDescent="0.3"/>
    <row r="370" ht="100" customHeight="1" x14ac:dyDescent="0.3"/>
    <row r="371" ht="100" customHeight="1" x14ac:dyDescent="0.3"/>
    <row r="372" ht="100" customHeight="1" x14ac:dyDescent="0.3"/>
    <row r="373" ht="100" customHeight="1" x14ac:dyDescent="0.3"/>
    <row r="374" ht="100" customHeight="1" x14ac:dyDescent="0.3"/>
    <row r="375" ht="100" customHeight="1" x14ac:dyDescent="0.3"/>
    <row r="376" ht="100" customHeight="1" x14ac:dyDescent="0.3"/>
    <row r="377" ht="100" customHeight="1" x14ac:dyDescent="0.3"/>
    <row r="378" ht="100" customHeight="1" x14ac:dyDescent="0.3"/>
    <row r="379" ht="100" customHeight="1" x14ac:dyDescent="0.3"/>
    <row r="380" ht="100" customHeight="1" x14ac:dyDescent="0.3"/>
    <row r="381" ht="100" customHeight="1" x14ac:dyDescent="0.3"/>
    <row r="382" ht="100" customHeight="1" x14ac:dyDescent="0.3"/>
    <row r="383" ht="100" customHeight="1" x14ac:dyDescent="0.3"/>
    <row r="384" ht="100" customHeight="1" x14ac:dyDescent="0.3"/>
    <row r="385" ht="100" customHeight="1" x14ac:dyDescent="0.3"/>
    <row r="386" ht="100" customHeight="1" x14ac:dyDescent="0.3"/>
    <row r="387" ht="100" customHeight="1" x14ac:dyDescent="0.3"/>
    <row r="388" ht="100" customHeight="1" x14ac:dyDescent="0.3"/>
    <row r="389" ht="100" customHeight="1" x14ac:dyDescent="0.3"/>
    <row r="390" ht="100" customHeight="1" x14ac:dyDescent="0.3"/>
    <row r="391" ht="100" customHeight="1" x14ac:dyDescent="0.3"/>
    <row r="392" ht="100" customHeight="1" x14ac:dyDescent="0.3"/>
    <row r="393" ht="100" customHeight="1" x14ac:dyDescent="0.3"/>
    <row r="394" ht="100" customHeight="1" x14ac:dyDescent="0.3"/>
    <row r="395" ht="100" customHeight="1" x14ac:dyDescent="0.3"/>
    <row r="396" ht="100" customHeight="1" x14ac:dyDescent="0.3"/>
    <row r="397" ht="100" customHeight="1" x14ac:dyDescent="0.3"/>
    <row r="398" ht="100" customHeight="1" x14ac:dyDescent="0.3"/>
    <row r="399" ht="100" customHeight="1" x14ac:dyDescent="0.3"/>
    <row r="400" ht="100" customHeight="1" x14ac:dyDescent="0.3"/>
    <row r="401" ht="100" customHeight="1" x14ac:dyDescent="0.3"/>
    <row r="402" ht="100" customHeight="1" x14ac:dyDescent="0.3"/>
    <row r="403" ht="100" customHeight="1" x14ac:dyDescent="0.3"/>
    <row r="404" ht="100" customHeight="1" x14ac:dyDescent="0.3"/>
    <row r="405" ht="100" customHeight="1" x14ac:dyDescent="0.3"/>
    <row r="406" ht="100" customHeight="1" x14ac:dyDescent="0.3"/>
    <row r="407" ht="100" customHeight="1" x14ac:dyDescent="0.3"/>
    <row r="408" ht="100" customHeight="1" x14ac:dyDescent="0.3"/>
    <row r="409" ht="100" customHeight="1" x14ac:dyDescent="0.3"/>
    <row r="410" ht="100" customHeight="1" x14ac:dyDescent="0.3"/>
    <row r="411" ht="100" customHeight="1" x14ac:dyDescent="0.3"/>
    <row r="412" ht="100" customHeight="1" x14ac:dyDescent="0.3"/>
    <row r="413" ht="100" customHeight="1" x14ac:dyDescent="0.3"/>
    <row r="414" ht="100" customHeight="1" x14ac:dyDescent="0.3"/>
    <row r="415" ht="100" customHeight="1" x14ac:dyDescent="0.3"/>
    <row r="416" ht="100" customHeight="1" x14ac:dyDescent="0.3"/>
    <row r="417" ht="100" customHeight="1" x14ac:dyDescent="0.3"/>
    <row r="418" ht="100" customHeight="1" x14ac:dyDescent="0.3"/>
    <row r="419" ht="100" customHeight="1" x14ac:dyDescent="0.3"/>
    <row r="420" ht="100" customHeight="1" x14ac:dyDescent="0.3"/>
    <row r="421" ht="100" customHeight="1" x14ac:dyDescent="0.3"/>
    <row r="422" ht="100" customHeight="1" x14ac:dyDescent="0.3"/>
    <row r="423" ht="100" customHeight="1" x14ac:dyDescent="0.3"/>
    <row r="424" ht="100" customHeight="1" x14ac:dyDescent="0.3"/>
    <row r="425" ht="100" customHeight="1" x14ac:dyDescent="0.3"/>
    <row r="426" ht="100" customHeight="1" x14ac:dyDescent="0.3"/>
    <row r="427" ht="100" customHeight="1" x14ac:dyDescent="0.3"/>
    <row r="428" ht="100" customHeight="1" x14ac:dyDescent="0.3"/>
    <row r="429" ht="100" customHeight="1" x14ac:dyDescent="0.3"/>
    <row r="430" ht="100" customHeight="1" x14ac:dyDescent="0.3"/>
    <row r="431" ht="100" customHeight="1" x14ac:dyDescent="0.3"/>
    <row r="432" ht="100" customHeight="1" x14ac:dyDescent="0.3"/>
    <row r="433" ht="100" customHeight="1" x14ac:dyDescent="0.3"/>
    <row r="434" ht="100" customHeight="1" x14ac:dyDescent="0.3"/>
    <row r="435" ht="100" customHeight="1" x14ac:dyDescent="0.3"/>
    <row r="436" ht="100" customHeight="1" x14ac:dyDescent="0.3"/>
    <row r="437" ht="100" customHeight="1" x14ac:dyDescent="0.3"/>
    <row r="438" ht="100" customHeight="1" x14ac:dyDescent="0.3"/>
    <row r="439" ht="100" customHeight="1" x14ac:dyDescent="0.3"/>
    <row r="440" ht="100" customHeight="1" x14ac:dyDescent="0.3"/>
    <row r="441" ht="100" customHeight="1" x14ac:dyDescent="0.3"/>
    <row r="442" ht="100" customHeight="1" x14ac:dyDescent="0.3"/>
    <row r="443" ht="100" customHeight="1" x14ac:dyDescent="0.3"/>
    <row r="444" ht="100" customHeight="1" x14ac:dyDescent="0.3"/>
    <row r="445" ht="100" customHeight="1" x14ac:dyDescent="0.3"/>
    <row r="446" ht="100" customHeight="1" x14ac:dyDescent="0.3"/>
    <row r="447" ht="100" customHeight="1" x14ac:dyDescent="0.3"/>
    <row r="448" ht="100" customHeight="1" x14ac:dyDescent="0.3"/>
    <row r="449" ht="100" customHeight="1" x14ac:dyDescent="0.3"/>
    <row r="450" ht="100" customHeight="1" x14ac:dyDescent="0.3"/>
    <row r="451" ht="100" customHeight="1" x14ac:dyDescent="0.3"/>
    <row r="452" ht="100" customHeight="1" x14ac:dyDescent="0.3"/>
    <row r="453" ht="100" customHeight="1" x14ac:dyDescent="0.3"/>
    <row r="454" ht="100" customHeight="1" x14ac:dyDescent="0.3"/>
    <row r="455" ht="100" customHeight="1" x14ac:dyDescent="0.3"/>
    <row r="456" ht="100" customHeight="1" x14ac:dyDescent="0.3"/>
    <row r="457" ht="100" customHeight="1" x14ac:dyDescent="0.3"/>
    <row r="458" ht="100" customHeight="1" x14ac:dyDescent="0.3"/>
    <row r="459" ht="100" customHeight="1" x14ac:dyDescent="0.3"/>
    <row r="460" ht="100" customHeight="1" x14ac:dyDescent="0.3"/>
    <row r="461" ht="100" customHeight="1" x14ac:dyDescent="0.3"/>
    <row r="462" ht="100" customHeight="1" x14ac:dyDescent="0.3"/>
    <row r="463" ht="100" customHeight="1" x14ac:dyDescent="0.3"/>
    <row r="464" ht="100" customHeight="1" x14ac:dyDescent="0.3"/>
    <row r="465" ht="100" customHeight="1" x14ac:dyDescent="0.3"/>
    <row r="466" ht="100" customHeight="1" x14ac:dyDescent="0.3"/>
    <row r="467" ht="100" customHeight="1" x14ac:dyDescent="0.3"/>
    <row r="468" ht="100" customHeight="1" x14ac:dyDescent="0.3"/>
    <row r="469" ht="100" customHeight="1" x14ac:dyDescent="0.3"/>
    <row r="470" ht="100" customHeight="1" x14ac:dyDescent="0.3"/>
    <row r="471" ht="100" customHeight="1" x14ac:dyDescent="0.3"/>
    <row r="472" ht="100" customHeight="1" x14ac:dyDescent="0.3"/>
    <row r="473" ht="100" customHeight="1" x14ac:dyDescent="0.3"/>
    <row r="474" ht="100" customHeight="1" x14ac:dyDescent="0.3"/>
    <row r="475" ht="100" customHeight="1" x14ac:dyDescent="0.3"/>
    <row r="476" ht="100" customHeight="1" x14ac:dyDescent="0.3"/>
    <row r="477" ht="100" customHeight="1" x14ac:dyDescent="0.3"/>
    <row r="478" ht="100" customHeight="1" x14ac:dyDescent="0.3"/>
    <row r="479" ht="100" customHeight="1" x14ac:dyDescent="0.3"/>
    <row r="480" ht="100" customHeight="1" x14ac:dyDescent="0.3"/>
    <row r="481" ht="100" customHeight="1" x14ac:dyDescent="0.3"/>
    <row r="482" ht="100" customHeight="1" x14ac:dyDescent="0.3"/>
    <row r="483" ht="100" customHeight="1" x14ac:dyDescent="0.3"/>
    <row r="484" ht="100" customHeight="1" x14ac:dyDescent="0.3"/>
    <row r="485" ht="100" customHeight="1" x14ac:dyDescent="0.3"/>
    <row r="486" ht="100" customHeight="1" x14ac:dyDescent="0.3"/>
    <row r="487" ht="100" customHeight="1" x14ac:dyDescent="0.3"/>
    <row r="488" ht="100" customHeight="1" x14ac:dyDescent="0.3"/>
    <row r="489" ht="100" customHeight="1" x14ac:dyDescent="0.3"/>
    <row r="490" ht="100" customHeight="1" x14ac:dyDescent="0.3"/>
    <row r="491" ht="100" customHeight="1" x14ac:dyDescent="0.3"/>
    <row r="492" ht="100" customHeight="1" x14ac:dyDescent="0.3"/>
    <row r="493" ht="100" customHeight="1" x14ac:dyDescent="0.3"/>
    <row r="494" ht="100" customHeight="1" x14ac:dyDescent="0.3"/>
    <row r="495" ht="100" customHeight="1" x14ac:dyDescent="0.3"/>
    <row r="496" ht="100" customHeight="1" x14ac:dyDescent="0.3"/>
    <row r="497" ht="100" customHeight="1" x14ac:dyDescent="0.3"/>
    <row r="498" ht="100" customHeight="1" x14ac:dyDescent="0.3"/>
    <row r="499" ht="100" customHeight="1" x14ac:dyDescent="0.3"/>
    <row r="500" ht="100" customHeight="1" x14ac:dyDescent="0.3"/>
    <row r="501" ht="100" customHeight="1" x14ac:dyDescent="0.3"/>
    <row r="502" ht="100" customHeight="1" x14ac:dyDescent="0.3"/>
    <row r="503" ht="100" customHeight="1" x14ac:dyDescent="0.3"/>
    <row r="504" ht="100" customHeight="1" x14ac:dyDescent="0.3"/>
    <row r="505" ht="100" customHeight="1" x14ac:dyDescent="0.3"/>
    <row r="506" ht="100" customHeight="1" x14ac:dyDescent="0.3"/>
    <row r="507" ht="100" customHeight="1" x14ac:dyDescent="0.3"/>
    <row r="508" ht="100" customHeight="1" x14ac:dyDescent="0.3"/>
    <row r="509" ht="100" customHeight="1" x14ac:dyDescent="0.3"/>
    <row r="510" ht="100" customHeight="1" x14ac:dyDescent="0.3"/>
    <row r="511" ht="100" customHeight="1" x14ac:dyDescent="0.3"/>
    <row r="512" ht="100" customHeight="1" x14ac:dyDescent="0.3"/>
    <row r="513" ht="100" customHeight="1" x14ac:dyDescent="0.3"/>
    <row r="514" ht="100" customHeight="1" x14ac:dyDescent="0.3"/>
    <row r="515" ht="100" customHeight="1" x14ac:dyDescent="0.3"/>
    <row r="516" ht="100" customHeight="1" x14ac:dyDescent="0.3"/>
    <row r="517" ht="100" customHeight="1" x14ac:dyDescent="0.3"/>
    <row r="518" ht="100" customHeight="1" x14ac:dyDescent="0.3"/>
    <row r="519" ht="100" customHeight="1" x14ac:dyDescent="0.3"/>
    <row r="520" ht="100" customHeight="1" x14ac:dyDescent="0.3"/>
    <row r="521" ht="100" customHeight="1" x14ac:dyDescent="0.3"/>
    <row r="522" ht="100" customHeight="1" x14ac:dyDescent="0.3"/>
    <row r="523" ht="100" customHeight="1" x14ac:dyDescent="0.3"/>
    <row r="524" ht="100" customHeight="1" x14ac:dyDescent="0.3"/>
    <row r="525" ht="100" customHeight="1" x14ac:dyDescent="0.3"/>
    <row r="526" ht="100" customHeight="1" x14ac:dyDescent="0.3"/>
    <row r="527" ht="100" customHeight="1" x14ac:dyDescent="0.3"/>
    <row r="528" ht="100" customHeight="1" x14ac:dyDescent="0.3"/>
    <row r="529" ht="100" customHeight="1" x14ac:dyDescent="0.3"/>
    <row r="530" ht="100" customHeight="1" x14ac:dyDescent="0.3"/>
    <row r="531" ht="100" customHeight="1" x14ac:dyDescent="0.3"/>
    <row r="532" ht="100" customHeight="1" x14ac:dyDescent="0.3"/>
    <row r="533" ht="100" customHeight="1" x14ac:dyDescent="0.3"/>
    <row r="534" ht="100" customHeight="1" x14ac:dyDescent="0.3"/>
    <row r="535" ht="100" customHeight="1" x14ac:dyDescent="0.3"/>
    <row r="536" ht="100" customHeight="1" x14ac:dyDescent="0.3"/>
    <row r="537" ht="100" customHeight="1" x14ac:dyDescent="0.3"/>
    <row r="538" ht="100" customHeight="1" x14ac:dyDescent="0.3"/>
    <row r="539" ht="100" customHeight="1" x14ac:dyDescent="0.3"/>
    <row r="540" ht="100" customHeight="1" x14ac:dyDescent="0.3"/>
    <row r="541" ht="100" customHeight="1" x14ac:dyDescent="0.3"/>
    <row r="542" ht="100" customHeight="1" x14ac:dyDescent="0.3"/>
    <row r="543" ht="100" customHeight="1" x14ac:dyDescent="0.3"/>
    <row r="544" ht="100" customHeight="1" x14ac:dyDescent="0.3"/>
    <row r="545" ht="100" customHeight="1" x14ac:dyDescent="0.3"/>
    <row r="546" ht="100" customHeight="1" x14ac:dyDescent="0.3"/>
    <row r="547" ht="100" customHeight="1" x14ac:dyDescent="0.3"/>
    <row r="548" ht="100" customHeight="1" x14ac:dyDescent="0.3"/>
    <row r="549" ht="100" customHeight="1" x14ac:dyDescent="0.3"/>
    <row r="550" ht="100" customHeight="1" x14ac:dyDescent="0.3"/>
    <row r="551" ht="100" customHeight="1" x14ac:dyDescent="0.3"/>
    <row r="552" ht="100" customHeight="1" x14ac:dyDescent="0.3"/>
    <row r="553" ht="100" customHeight="1" x14ac:dyDescent="0.3"/>
    <row r="554" ht="100" customHeight="1" x14ac:dyDescent="0.3"/>
    <row r="555" ht="100" customHeight="1" x14ac:dyDescent="0.3"/>
    <row r="556" ht="100" customHeight="1" x14ac:dyDescent="0.3"/>
    <row r="557" ht="100" customHeight="1" x14ac:dyDescent="0.3"/>
    <row r="558" ht="100" customHeight="1" x14ac:dyDescent="0.3"/>
    <row r="559" ht="100" customHeight="1" x14ac:dyDescent="0.3"/>
    <row r="560" ht="100" customHeight="1" x14ac:dyDescent="0.3"/>
    <row r="561" ht="100" customHeight="1" x14ac:dyDescent="0.3"/>
    <row r="562" ht="100" customHeight="1" x14ac:dyDescent="0.3"/>
    <row r="563" ht="100" customHeight="1" x14ac:dyDescent="0.3"/>
    <row r="564" ht="100" customHeight="1" x14ac:dyDescent="0.3"/>
    <row r="565" ht="100" customHeight="1" x14ac:dyDescent="0.3"/>
    <row r="566" ht="100" customHeight="1" x14ac:dyDescent="0.3"/>
    <row r="567" ht="100" customHeight="1" x14ac:dyDescent="0.3"/>
    <row r="568" ht="100" customHeight="1" x14ac:dyDescent="0.3"/>
    <row r="569" ht="100" customHeight="1" x14ac:dyDescent="0.3"/>
    <row r="570" ht="100" customHeight="1" x14ac:dyDescent="0.3"/>
    <row r="571" ht="100" customHeight="1" x14ac:dyDescent="0.3"/>
    <row r="572" ht="100" customHeight="1" x14ac:dyDescent="0.3"/>
    <row r="573" ht="100" customHeight="1" x14ac:dyDescent="0.3"/>
    <row r="574" ht="100" customHeight="1" x14ac:dyDescent="0.3"/>
    <row r="575" ht="100" customHeight="1" x14ac:dyDescent="0.3"/>
    <row r="576" ht="100" customHeight="1" x14ac:dyDescent="0.3"/>
    <row r="577" ht="100" customHeight="1" x14ac:dyDescent="0.3"/>
    <row r="578" ht="100" customHeight="1" x14ac:dyDescent="0.3"/>
    <row r="579" ht="100" customHeight="1" x14ac:dyDescent="0.3"/>
    <row r="580" ht="100" customHeight="1" x14ac:dyDescent="0.3"/>
    <row r="581" ht="100" customHeight="1" x14ac:dyDescent="0.3"/>
    <row r="582" ht="100" customHeight="1" x14ac:dyDescent="0.3"/>
    <row r="583" ht="100" customHeight="1" x14ac:dyDescent="0.3"/>
    <row r="584" ht="100" customHeight="1" x14ac:dyDescent="0.3"/>
    <row r="585" ht="100" customHeight="1" x14ac:dyDescent="0.3"/>
    <row r="586" ht="100" customHeight="1" x14ac:dyDescent="0.3"/>
    <row r="587" ht="100" customHeight="1" x14ac:dyDescent="0.3"/>
    <row r="588" ht="100" customHeight="1" x14ac:dyDescent="0.3"/>
    <row r="589" ht="100" customHeight="1" x14ac:dyDescent="0.3"/>
    <row r="590" ht="100" customHeight="1" x14ac:dyDescent="0.3"/>
    <row r="591" ht="100" customHeight="1" x14ac:dyDescent="0.3"/>
    <row r="592" ht="100" customHeight="1" x14ac:dyDescent="0.3"/>
    <row r="593" ht="100" customHeight="1" x14ac:dyDescent="0.3"/>
    <row r="594" ht="100" customHeight="1" x14ac:dyDescent="0.3"/>
    <row r="595" ht="100" customHeight="1" x14ac:dyDescent="0.3"/>
    <row r="596" ht="100" customHeight="1" x14ac:dyDescent="0.3"/>
    <row r="597" ht="100" customHeight="1" x14ac:dyDescent="0.3"/>
    <row r="598" ht="100" customHeight="1" x14ac:dyDescent="0.3"/>
    <row r="599" ht="100" customHeight="1" x14ac:dyDescent="0.3"/>
    <row r="600" ht="100" customHeight="1" x14ac:dyDescent="0.3"/>
    <row r="601" ht="100" customHeight="1" x14ac:dyDescent="0.3"/>
    <row r="602" ht="100" customHeight="1" x14ac:dyDescent="0.3"/>
    <row r="603" ht="100" customHeight="1" x14ac:dyDescent="0.3"/>
    <row r="604" ht="100" customHeight="1" x14ac:dyDescent="0.3"/>
    <row r="605" ht="100" customHeight="1" x14ac:dyDescent="0.3"/>
    <row r="606" ht="100" customHeight="1" x14ac:dyDescent="0.3"/>
    <row r="607" ht="100" customHeight="1" x14ac:dyDescent="0.3"/>
    <row r="608" ht="100" customHeight="1" x14ac:dyDescent="0.3"/>
    <row r="609" ht="100" customHeight="1" x14ac:dyDescent="0.3"/>
    <row r="610" ht="100" customHeight="1" x14ac:dyDescent="0.3"/>
    <row r="611" ht="100" customHeight="1" x14ac:dyDescent="0.3"/>
    <row r="612" ht="100" customHeight="1" x14ac:dyDescent="0.3"/>
    <row r="613" ht="100" customHeight="1" x14ac:dyDescent="0.3"/>
    <row r="614" ht="100" customHeight="1" x14ac:dyDescent="0.3"/>
    <row r="615" ht="100" customHeight="1" x14ac:dyDescent="0.3"/>
    <row r="616" ht="100" customHeight="1" x14ac:dyDescent="0.3"/>
    <row r="617" ht="100" customHeight="1" x14ac:dyDescent="0.3"/>
    <row r="618" ht="100" customHeight="1" x14ac:dyDescent="0.3"/>
    <row r="619" ht="100" customHeight="1" x14ac:dyDescent="0.3"/>
    <row r="620" ht="100" customHeight="1" x14ac:dyDescent="0.3"/>
    <row r="621" ht="100" customHeight="1" x14ac:dyDescent="0.3"/>
    <row r="622" ht="100" customHeight="1" x14ac:dyDescent="0.3"/>
    <row r="623" ht="100" customHeight="1" x14ac:dyDescent="0.3"/>
    <row r="624" ht="100" customHeight="1" x14ac:dyDescent="0.3"/>
    <row r="625" ht="100" customHeight="1" x14ac:dyDescent="0.3"/>
    <row r="626" ht="100" customHeight="1" x14ac:dyDescent="0.3"/>
  </sheetData>
  <sheetProtection formatCells="0" selectLockedCells="1"/>
  <mergeCells count="4">
    <mergeCell ref="A76:H76"/>
    <mergeCell ref="B1:H1"/>
    <mergeCell ref="B2:H2"/>
    <mergeCell ref="D65:F65"/>
  </mergeCells>
  <phoneticPr fontId="0" type="noConversion"/>
  <printOptions horizontalCentered="1" gridLines="1" gridLinesSet="0"/>
  <pageMargins left="0.5" right="0.5" top="0.5" bottom="0" header="0" footer="0"/>
  <pageSetup scale="44" orientation="portrait" horizontalDpi="1200" verticalDpi="1200" r:id="rId1"/>
  <headerFooter alignWithMargins="0"/>
  <ignoredErrors>
    <ignoredError sqref="D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9797-9450-43E8-8FE9-42D48A909F27}">
  <sheetPr syncVertical="1" syncRef="A1" transitionEvaluation="1">
    <pageSetUpPr fitToPage="1"/>
  </sheetPr>
  <dimension ref="A1:J626"/>
  <sheetViews>
    <sheetView zoomScaleNormal="100" workbookViewId="0">
      <selection activeCell="F5" sqref="F5"/>
    </sheetView>
  </sheetViews>
  <sheetFormatPr defaultColWidth="9.75" defaultRowHeight="14" x14ac:dyDescent="0.3"/>
  <cols>
    <col min="1" max="1" width="3.9140625" style="7" customWidth="1"/>
    <col min="2" max="2" width="10.33203125" style="7" customWidth="1"/>
    <col min="3" max="3" width="1" style="7" customWidth="1"/>
    <col min="4" max="4" width="3.75" style="7" customWidth="1"/>
    <col min="5" max="5" width="35.08203125" style="7" customWidth="1"/>
    <col min="6" max="6" width="16.75" style="7" customWidth="1"/>
    <col min="7" max="7" width="17.08203125" style="310" customWidth="1"/>
    <col min="8" max="8" width="16.6640625" style="310" customWidth="1"/>
    <col min="9" max="9" width="3.4140625" style="7" customWidth="1"/>
    <col min="10" max="10" width="9.75" style="7"/>
    <col min="11" max="11" width="16.6640625" style="7" customWidth="1"/>
    <col min="12" max="14" width="9.75" style="7"/>
    <col min="15" max="15" width="10.75" style="7" customWidth="1"/>
    <col min="16" max="16" width="18.75" style="7" customWidth="1"/>
    <col min="17" max="17" width="9.75" style="7"/>
    <col min="18" max="18" width="12.75" style="7" customWidth="1"/>
    <col min="19" max="19" width="1.75" style="7" customWidth="1"/>
    <col min="20" max="20" width="9.75" style="7"/>
    <col min="21" max="21" width="6.75" style="7" customWidth="1"/>
    <col min="22" max="22" width="4.75" style="7" customWidth="1"/>
    <col min="23" max="26" width="9.75" style="7"/>
    <col min="27" max="27" width="29.75" style="7" customWidth="1"/>
    <col min="28" max="28" width="11.75" style="7" customWidth="1"/>
    <col min="29" max="30" width="9.75" style="7"/>
    <col min="31" max="31" width="12.75" style="7" customWidth="1"/>
    <col min="32" max="32" width="5.75" style="7" customWidth="1"/>
    <col min="33" max="16384" width="9.75" style="7"/>
  </cols>
  <sheetData>
    <row r="1" spans="2:9" ht="15.65" customHeight="1" x14ac:dyDescent="0.3">
      <c r="B1" s="628" t="s">
        <v>403</v>
      </c>
      <c r="C1" s="628"/>
      <c r="D1" s="628"/>
      <c r="E1" s="628"/>
      <c r="F1" s="628"/>
      <c r="G1" s="628"/>
      <c r="H1" s="628"/>
    </row>
    <row r="2" spans="2:9" ht="14.5" customHeight="1" x14ac:dyDescent="0.3">
      <c r="B2" s="628" t="s">
        <v>397</v>
      </c>
      <c r="C2" s="628"/>
      <c r="D2" s="628"/>
      <c r="E2" s="628"/>
      <c r="F2" s="628"/>
      <c r="G2" s="628"/>
      <c r="H2" s="628"/>
    </row>
    <row r="3" spans="2:9" ht="20.149999999999999" customHeight="1" thickBot="1" x14ac:dyDescent="0.35">
      <c r="B3" s="272"/>
      <c r="C3" s="244"/>
      <c r="D3" s="244"/>
      <c r="F3" s="273"/>
      <c r="G3" s="274"/>
      <c r="H3" s="275"/>
    </row>
    <row r="4" spans="2:9" ht="20.149999999999999" customHeight="1" thickBot="1" x14ac:dyDescent="0.35">
      <c r="B4" s="21" t="s">
        <v>0</v>
      </c>
      <c r="C4" s="244"/>
      <c r="D4" s="494"/>
      <c r="E4" s="495"/>
      <c r="F4" s="273"/>
      <c r="G4" s="278"/>
      <c r="H4" s="497"/>
    </row>
    <row r="5" spans="2:9" ht="20.149999999999999" customHeight="1" thickBot="1" x14ac:dyDescent="0.35">
      <c r="C5" s="244"/>
      <c r="D5" s="244"/>
      <c r="E5" s="280" t="s">
        <v>47</v>
      </c>
      <c r="F5" s="556">
        <f>'Rent Summary (B)'!H82</f>
        <v>0</v>
      </c>
      <c r="G5" s="334" t="s">
        <v>319</v>
      </c>
      <c r="H5" s="496" t="s">
        <v>49</v>
      </c>
      <c r="I5" s="1"/>
    </row>
    <row r="6" spans="2:9" ht="20.149999999999999" customHeight="1" x14ac:dyDescent="0.3">
      <c r="B6" s="345" t="s">
        <v>50</v>
      </c>
      <c r="C6" s="346"/>
      <c r="D6" s="347"/>
      <c r="E6" s="347"/>
      <c r="F6" s="347"/>
      <c r="G6" s="354"/>
      <c r="H6" s="355"/>
      <c r="I6" s="1"/>
    </row>
    <row r="7" spans="2:9" ht="20.149999999999999" customHeight="1" x14ac:dyDescent="0.3">
      <c r="B7" s="281"/>
      <c r="C7" s="282"/>
      <c r="D7" s="283" t="s">
        <v>394</v>
      </c>
      <c r="E7" s="284"/>
      <c r="F7" s="285"/>
      <c r="G7" s="493">
        <f>'Rent Summary (B)'!H86</f>
        <v>0</v>
      </c>
      <c r="H7" s="319" t="str">
        <f>IF($F$5=0,"",G7/$F$5)</f>
        <v/>
      </c>
      <c r="I7" s="1"/>
    </row>
    <row r="8" spans="2:9" ht="20.149999999999999" customHeight="1" x14ac:dyDescent="0.3">
      <c r="B8" s="281"/>
      <c r="C8" s="282"/>
      <c r="D8" s="283" t="s">
        <v>51</v>
      </c>
      <c r="E8" s="284"/>
      <c r="F8" s="286"/>
      <c r="G8" s="329"/>
      <c r="H8" s="319" t="str">
        <f>IF($F$5=0,"",G8/$F$5)</f>
        <v/>
      </c>
      <c r="I8" s="1"/>
    </row>
    <row r="9" spans="2:9" ht="20.149999999999999" customHeight="1" x14ac:dyDescent="0.3">
      <c r="B9" s="281"/>
      <c r="C9" s="282"/>
      <c r="D9" s="283" t="s">
        <v>52</v>
      </c>
      <c r="E9" s="284"/>
      <c r="F9" s="286"/>
      <c r="G9" s="329"/>
      <c r="H9" s="319" t="str">
        <f>IF($F$5=0,"",G9/$F$5)</f>
        <v/>
      </c>
      <c r="I9" s="1"/>
    </row>
    <row r="10" spans="2:9" ht="21" customHeight="1" x14ac:dyDescent="0.3">
      <c r="B10" s="281"/>
      <c r="C10" s="282"/>
      <c r="D10" s="331" t="s">
        <v>294</v>
      </c>
      <c r="E10" s="332"/>
      <c r="F10" s="333"/>
      <c r="G10" s="329"/>
      <c r="H10" s="319" t="str">
        <f>IF($F$5=0,"",G10/$F$5)</f>
        <v/>
      </c>
      <c r="I10" s="1"/>
    </row>
    <row r="11" spans="2:9" ht="20.149999999999999" customHeight="1" x14ac:dyDescent="0.3">
      <c r="B11" s="281"/>
      <c r="C11" s="282"/>
      <c r="D11" s="283"/>
      <c r="E11" s="284" t="s">
        <v>284</v>
      </c>
      <c r="F11" s="287"/>
      <c r="G11" s="321">
        <f>SUM(G7:G10)</f>
        <v>0</v>
      </c>
      <c r="H11" s="319"/>
      <c r="I11" s="1"/>
    </row>
    <row r="12" spans="2:9" ht="20.149999999999999" customHeight="1" x14ac:dyDescent="0.3">
      <c r="B12" s="281"/>
      <c r="C12" s="282"/>
      <c r="D12" s="283" t="s">
        <v>147</v>
      </c>
      <c r="E12" s="284"/>
      <c r="F12" s="288">
        <v>7.0000000000000007E-2</v>
      </c>
      <c r="G12" s="321">
        <f>ROUND(-F12*G11,0)</f>
        <v>0</v>
      </c>
      <c r="H12" s="319"/>
      <c r="I12" s="1"/>
    </row>
    <row r="13" spans="2:9" ht="20.149999999999999" customHeight="1" x14ac:dyDescent="0.3">
      <c r="B13" s="281"/>
      <c r="C13" s="282"/>
      <c r="D13" s="283" t="s">
        <v>283</v>
      </c>
      <c r="E13" s="284"/>
      <c r="F13" s="287"/>
      <c r="G13" s="329"/>
      <c r="H13" s="319"/>
      <c r="I13" s="1"/>
    </row>
    <row r="14" spans="2:9" ht="20.149999999999999" customHeight="1" thickBot="1" x14ac:dyDescent="0.35">
      <c r="B14" s="281"/>
      <c r="C14" s="282"/>
      <c r="D14" s="283" t="s">
        <v>147</v>
      </c>
      <c r="E14" s="284"/>
      <c r="F14" s="330">
        <v>0.05</v>
      </c>
      <c r="G14" s="322">
        <f>-G13*F14</f>
        <v>0</v>
      </c>
      <c r="H14" s="319" t="str">
        <f>IF($F$5=0,"",G14/$F$5)</f>
        <v/>
      </c>
      <c r="I14" s="1"/>
    </row>
    <row r="15" spans="2:9" ht="20.149999999999999" customHeight="1" thickBot="1" x14ac:dyDescent="0.35">
      <c r="B15" s="289"/>
      <c r="C15" s="290"/>
      <c r="D15" s="291" t="s">
        <v>222</v>
      </c>
      <c r="E15" s="292"/>
      <c r="F15" s="292"/>
      <c r="G15" s="323">
        <f>SUM(G11:G14)</f>
        <v>0</v>
      </c>
      <c r="H15" s="320" t="str">
        <f>IF($F$5=0,"",G15/$F$5)</f>
        <v/>
      </c>
      <c r="I15" s="1"/>
    </row>
    <row r="16" spans="2:9" ht="20.149999999999999" customHeight="1" x14ac:dyDescent="0.3">
      <c r="B16" s="348" t="s">
        <v>53</v>
      </c>
      <c r="C16" s="349"/>
      <c r="D16" s="350" t="s">
        <v>54</v>
      </c>
      <c r="E16" s="351"/>
      <c r="F16" s="351"/>
      <c r="G16" s="352"/>
      <c r="H16" s="353"/>
      <c r="I16" s="295"/>
    </row>
    <row r="17" spans="2:9" ht="20.149999999999999" customHeight="1" x14ac:dyDescent="0.3">
      <c r="B17" s="281"/>
      <c r="C17" s="282"/>
      <c r="D17" s="296"/>
      <c r="E17" s="283" t="s">
        <v>121</v>
      </c>
      <c r="F17" s="286"/>
      <c r="G17" s="328"/>
      <c r="H17" s="319" t="str">
        <f t="shared" ref="H17:H27" si="0">IF($F$5=0,"",G17/$F$5)</f>
        <v/>
      </c>
      <c r="I17" s="295"/>
    </row>
    <row r="18" spans="2:9" ht="20.149999999999999" customHeight="1" x14ac:dyDescent="0.3">
      <c r="B18" s="281"/>
      <c r="C18" s="282"/>
      <c r="D18" s="296"/>
      <c r="E18" s="284" t="s">
        <v>60</v>
      </c>
      <c r="F18" s="286"/>
      <c r="G18" s="328"/>
      <c r="H18" s="319" t="str">
        <f t="shared" si="0"/>
        <v/>
      </c>
      <c r="I18" s="295"/>
    </row>
    <row r="19" spans="2:9" ht="20.149999999999999" customHeight="1" x14ac:dyDescent="0.3">
      <c r="B19" s="281"/>
      <c r="C19" s="282"/>
      <c r="D19" s="296"/>
      <c r="E19" s="284" t="s">
        <v>28</v>
      </c>
      <c r="F19" s="286"/>
      <c r="G19" s="328"/>
      <c r="H19" s="319" t="str">
        <f t="shared" si="0"/>
        <v/>
      </c>
      <c r="I19" s="295"/>
    </row>
    <row r="20" spans="2:9" ht="20.149999999999999" customHeight="1" x14ac:dyDescent="0.3">
      <c r="B20" s="281"/>
      <c r="C20" s="282"/>
      <c r="D20" s="286"/>
      <c r="E20" s="283" t="s">
        <v>55</v>
      </c>
      <c r="F20" s="297">
        <v>0.06</v>
      </c>
      <c r="G20" s="322">
        <f>+F20*G15</f>
        <v>0</v>
      </c>
      <c r="H20" s="319" t="str">
        <f t="shared" si="0"/>
        <v/>
      </c>
      <c r="I20" s="295"/>
    </row>
    <row r="21" spans="2:9" ht="20.149999999999999" customHeight="1" x14ac:dyDescent="0.3">
      <c r="B21" s="281"/>
      <c r="C21" s="282"/>
      <c r="D21" s="286"/>
      <c r="E21" s="283" t="s">
        <v>296</v>
      </c>
      <c r="F21" s="297"/>
      <c r="G21" s="329"/>
      <c r="H21" s="319"/>
      <c r="I21" s="295"/>
    </row>
    <row r="22" spans="2:9" ht="20.149999999999999" customHeight="1" x14ac:dyDescent="0.3">
      <c r="B22" s="281"/>
      <c r="C22" s="282"/>
      <c r="D22" s="286"/>
      <c r="E22" s="283" t="s">
        <v>122</v>
      </c>
      <c r="F22" s="298"/>
      <c r="G22" s="328"/>
      <c r="H22" s="319" t="str">
        <f t="shared" si="0"/>
        <v/>
      </c>
      <c r="I22" s="295"/>
    </row>
    <row r="23" spans="2:9" ht="20.149999999999999" customHeight="1" x14ac:dyDescent="0.3">
      <c r="B23" s="281"/>
      <c r="C23" s="282"/>
      <c r="D23" s="286"/>
      <c r="E23" s="283" t="s">
        <v>123</v>
      </c>
      <c r="F23" s="283"/>
      <c r="G23" s="328"/>
      <c r="H23" s="319" t="str">
        <f t="shared" si="0"/>
        <v/>
      </c>
      <c r="I23" s="295"/>
    </row>
    <row r="24" spans="2:9" ht="20.149999999999999" customHeight="1" x14ac:dyDescent="0.3">
      <c r="B24" s="281"/>
      <c r="C24" s="282"/>
      <c r="D24" s="286"/>
      <c r="E24" s="283" t="s">
        <v>124</v>
      </c>
      <c r="F24" s="283"/>
      <c r="G24" s="328"/>
      <c r="H24" s="319" t="str">
        <f t="shared" si="0"/>
        <v/>
      </c>
      <c r="I24" s="295"/>
    </row>
    <row r="25" spans="2:9" ht="20.149999999999999" customHeight="1" x14ac:dyDescent="0.3">
      <c r="B25" s="281"/>
      <c r="C25" s="282"/>
      <c r="D25" s="286"/>
      <c r="E25" s="283" t="s">
        <v>383</v>
      </c>
      <c r="F25" s="283" t="s">
        <v>395</v>
      </c>
      <c r="G25" s="328"/>
      <c r="H25" s="319" t="str">
        <f t="shared" si="0"/>
        <v/>
      </c>
      <c r="I25" s="295"/>
    </row>
    <row r="26" spans="2:9" ht="20.149999999999999" customHeight="1" thickBot="1" x14ac:dyDescent="0.35">
      <c r="B26" s="281"/>
      <c r="C26" s="282"/>
      <c r="D26" s="286"/>
      <c r="E26" s="327" t="s">
        <v>130</v>
      </c>
      <c r="F26" s="327"/>
      <c r="G26" s="328"/>
      <c r="H26" s="319" t="str">
        <f t="shared" si="0"/>
        <v/>
      </c>
      <c r="I26" s="295"/>
    </row>
    <row r="27" spans="2:9" ht="20.149999999999999" customHeight="1" thickBot="1" x14ac:dyDescent="0.35">
      <c r="B27" s="289"/>
      <c r="C27" s="290"/>
      <c r="D27" s="291" t="s">
        <v>289</v>
      </c>
      <c r="E27" s="292"/>
      <c r="F27" s="292"/>
      <c r="G27" s="323">
        <f>SUM(G17:G26)</f>
        <v>0</v>
      </c>
      <c r="H27" s="320" t="str">
        <f t="shared" si="0"/>
        <v/>
      </c>
      <c r="I27" s="1"/>
    </row>
    <row r="28" spans="2:9" ht="20.149999999999999" customHeight="1" x14ac:dyDescent="0.3">
      <c r="B28" s="356"/>
      <c r="C28" s="349"/>
      <c r="D28" s="350" t="s">
        <v>290</v>
      </c>
      <c r="E28" s="351"/>
      <c r="F28" s="351"/>
      <c r="G28" s="352"/>
      <c r="H28" s="353"/>
      <c r="I28" s="1"/>
    </row>
    <row r="29" spans="2:9" ht="20.149999999999999" customHeight="1" x14ac:dyDescent="0.3">
      <c r="B29" s="281"/>
      <c r="C29" s="282"/>
      <c r="D29" s="296"/>
      <c r="E29" s="284" t="s">
        <v>125</v>
      </c>
      <c r="F29" s="286"/>
      <c r="G29" s="328"/>
      <c r="H29" s="319" t="str">
        <f t="shared" ref="H29:H35" si="1">IF($F$5=0,"",G29/$F$5)</f>
        <v/>
      </c>
      <c r="I29" s="1"/>
    </row>
    <row r="30" spans="2:9" ht="20.149999999999999" customHeight="1" x14ac:dyDescent="0.3">
      <c r="B30" s="281"/>
      <c r="C30" s="282"/>
      <c r="D30" s="286"/>
      <c r="E30" s="283" t="s">
        <v>126</v>
      </c>
      <c r="F30" s="283"/>
      <c r="G30" s="328"/>
      <c r="H30" s="319" t="str">
        <f t="shared" si="1"/>
        <v/>
      </c>
      <c r="I30" s="1"/>
    </row>
    <row r="31" spans="2:9" ht="20.149999999999999" customHeight="1" x14ac:dyDescent="0.3">
      <c r="B31" s="281"/>
      <c r="C31" s="282"/>
      <c r="D31" s="286"/>
      <c r="E31" s="283" t="s">
        <v>127</v>
      </c>
      <c r="F31" s="283"/>
      <c r="G31" s="328"/>
      <c r="H31" s="319" t="str">
        <f t="shared" si="1"/>
        <v/>
      </c>
      <c r="I31" s="1"/>
    </row>
    <row r="32" spans="2:9" ht="20.149999999999999" customHeight="1" x14ac:dyDescent="0.3">
      <c r="B32" s="281"/>
      <c r="C32" s="282"/>
      <c r="D32" s="286"/>
      <c r="E32" s="283" t="s">
        <v>128</v>
      </c>
      <c r="F32" s="283"/>
      <c r="G32" s="328"/>
      <c r="H32" s="319" t="str">
        <f t="shared" si="1"/>
        <v/>
      </c>
      <c r="I32" s="1"/>
    </row>
    <row r="33" spans="2:10" ht="20.149999999999999" customHeight="1" x14ac:dyDescent="0.3">
      <c r="B33" s="281"/>
      <c r="C33" s="282"/>
      <c r="D33" s="286"/>
      <c r="E33" s="283" t="s">
        <v>129</v>
      </c>
      <c r="F33" s="283"/>
      <c r="G33" s="328"/>
      <c r="H33" s="319" t="str">
        <f t="shared" si="1"/>
        <v/>
      </c>
      <c r="I33" s="1"/>
    </row>
    <row r="34" spans="2:10" ht="20.149999999999999" customHeight="1" thickBot="1" x14ac:dyDescent="0.35">
      <c r="B34" s="281"/>
      <c r="C34" s="282"/>
      <c r="D34" s="286"/>
      <c r="E34" s="327" t="s">
        <v>130</v>
      </c>
      <c r="F34" s="327"/>
      <c r="G34" s="328"/>
      <c r="H34" s="319" t="str">
        <f t="shared" si="1"/>
        <v/>
      </c>
      <c r="I34" s="1"/>
    </row>
    <row r="35" spans="2:10" ht="20.149999999999999" customHeight="1" thickBot="1" x14ac:dyDescent="0.35">
      <c r="B35" s="289"/>
      <c r="C35" s="290"/>
      <c r="D35" s="291" t="s">
        <v>291</v>
      </c>
      <c r="E35" s="292"/>
      <c r="F35" s="292"/>
      <c r="G35" s="323">
        <f>SUM(G29:G34)</f>
        <v>0</v>
      </c>
      <c r="H35" s="320" t="str">
        <f t="shared" si="1"/>
        <v/>
      </c>
      <c r="I35" s="1"/>
    </row>
    <row r="36" spans="2:10" ht="20.149999999999999" customHeight="1" x14ac:dyDescent="0.3">
      <c r="B36" s="356"/>
      <c r="C36" s="349"/>
      <c r="D36" s="350" t="s">
        <v>57</v>
      </c>
      <c r="E36" s="351"/>
      <c r="F36" s="351"/>
      <c r="G36" s="352"/>
      <c r="H36" s="353"/>
      <c r="I36" s="1"/>
    </row>
    <row r="37" spans="2:10" ht="20.149999999999999" customHeight="1" x14ac:dyDescent="0.3">
      <c r="B37" s="281"/>
      <c r="C37" s="282"/>
      <c r="D37" s="286"/>
      <c r="E37" s="283" t="s">
        <v>131</v>
      </c>
      <c r="F37" s="283"/>
      <c r="G37" s="328"/>
      <c r="H37" s="319" t="str">
        <f t="shared" ref="H37:H46" si="2">IF($F$5=0,"",G37/$F$5)</f>
        <v/>
      </c>
      <c r="I37" s="295"/>
    </row>
    <row r="38" spans="2:10" ht="20.149999999999999" customHeight="1" x14ac:dyDescent="0.3">
      <c r="B38" s="281"/>
      <c r="C38" s="282"/>
      <c r="D38" s="286"/>
      <c r="E38" s="283" t="s">
        <v>59</v>
      </c>
      <c r="F38" s="283"/>
      <c r="G38" s="328"/>
      <c r="H38" s="319" t="str">
        <f t="shared" si="2"/>
        <v/>
      </c>
      <c r="I38" s="295"/>
    </row>
    <row r="39" spans="2:10" ht="20.149999999999999" customHeight="1" x14ac:dyDescent="0.3">
      <c r="B39" s="281"/>
      <c r="C39" s="282"/>
      <c r="D39" s="286"/>
      <c r="E39" s="283" t="s">
        <v>132</v>
      </c>
      <c r="F39" s="283"/>
      <c r="G39" s="328"/>
      <c r="H39" s="319" t="str">
        <f t="shared" si="2"/>
        <v/>
      </c>
      <c r="I39" s="295"/>
    </row>
    <row r="40" spans="2:10" ht="20.149999999999999" customHeight="1" x14ac:dyDescent="0.3">
      <c r="B40" s="281"/>
      <c r="C40" s="282"/>
      <c r="D40" s="286"/>
      <c r="E40" s="283" t="s">
        <v>133</v>
      </c>
      <c r="F40" s="283"/>
      <c r="G40" s="328"/>
      <c r="H40" s="319" t="str">
        <f t="shared" si="2"/>
        <v/>
      </c>
      <c r="I40" s="295"/>
    </row>
    <row r="41" spans="2:10" ht="20.149999999999999" customHeight="1" x14ac:dyDescent="0.3">
      <c r="B41" s="281"/>
      <c r="C41" s="282"/>
      <c r="D41" s="286"/>
      <c r="E41" s="283" t="s">
        <v>134</v>
      </c>
      <c r="F41" s="283"/>
      <c r="G41" s="328"/>
      <c r="H41" s="319" t="str">
        <f t="shared" si="2"/>
        <v/>
      </c>
      <c r="I41" s="295"/>
    </row>
    <row r="42" spans="2:10" ht="20.149999999999999" customHeight="1" x14ac:dyDescent="0.3">
      <c r="B42" s="281"/>
      <c r="C42" s="282"/>
      <c r="D42" s="286"/>
      <c r="E42" s="283" t="s">
        <v>135</v>
      </c>
      <c r="F42" s="283"/>
      <c r="G42" s="328"/>
      <c r="H42" s="319" t="str">
        <f t="shared" si="2"/>
        <v/>
      </c>
      <c r="I42" s="295"/>
    </row>
    <row r="43" spans="2:10" ht="20.149999999999999" customHeight="1" x14ac:dyDescent="0.3">
      <c r="B43" s="281"/>
      <c r="C43" s="282"/>
      <c r="D43" s="286"/>
      <c r="E43" s="283" t="s">
        <v>136</v>
      </c>
      <c r="F43" s="283"/>
      <c r="G43" s="328"/>
      <c r="H43" s="319" t="str">
        <f t="shared" si="2"/>
        <v/>
      </c>
      <c r="I43" s="295"/>
    </row>
    <row r="44" spans="2:10" ht="20.149999999999999" customHeight="1" x14ac:dyDescent="0.3">
      <c r="B44" s="281"/>
      <c r="C44" s="282"/>
      <c r="D44" s="286"/>
      <c r="E44" s="283" t="s">
        <v>58</v>
      </c>
      <c r="F44" s="283"/>
      <c r="G44" s="328"/>
      <c r="H44" s="319" t="str">
        <f t="shared" si="2"/>
        <v/>
      </c>
      <c r="I44" s="295"/>
    </row>
    <row r="45" spans="2:10" ht="20.149999999999999" customHeight="1" thickBot="1" x14ac:dyDescent="0.35">
      <c r="B45" s="281"/>
      <c r="C45" s="282"/>
      <c r="D45" s="286"/>
      <c r="E45" s="283" t="s">
        <v>137</v>
      </c>
      <c r="F45" s="283"/>
      <c r="G45" s="328"/>
      <c r="H45" s="319" t="str">
        <f t="shared" si="2"/>
        <v/>
      </c>
      <c r="I45" s="295"/>
    </row>
    <row r="46" spans="2:10" ht="20.149999999999999" customHeight="1" thickBot="1" x14ac:dyDescent="0.35">
      <c r="B46" s="289"/>
      <c r="C46" s="290"/>
      <c r="D46" s="291" t="s">
        <v>292</v>
      </c>
      <c r="E46" s="292"/>
      <c r="F46" s="292"/>
      <c r="G46" s="323">
        <f>SUM(G37:G45)</f>
        <v>0</v>
      </c>
      <c r="H46" s="320" t="str">
        <f t="shared" si="2"/>
        <v/>
      </c>
      <c r="I46" s="295"/>
    </row>
    <row r="47" spans="2:10" ht="20.149999999999999" customHeight="1" x14ac:dyDescent="0.3">
      <c r="B47" s="356"/>
      <c r="C47" s="349"/>
      <c r="D47" s="350" t="s">
        <v>138</v>
      </c>
      <c r="E47" s="351"/>
      <c r="F47" s="351"/>
      <c r="G47" s="352"/>
      <c r="H47" s="353"/>
      <c r="I47" s="1"/>
    </row>
    <row r="48" spans="2:10" ht="20.149999999999999" customHeight="1" x14ac:dyDescent="0.3">
      <c r="B48" s="281"/>
      <c r="C48" s="282"/>
      <c r="D48" s="286"/>
      <c r="E48" s="283" t="s">
        <v>56</v>
      </c>
      <c r="F48" s="283"/>
      <c r="G48" s="328"/>
      <c r="H48" s="319" t="str">
        <f t="shared" ref="H48:H54" si="3">IF($F$5=0,"",G48/$F$5)</f>
        <v/>
      </c>
      <c r="I48" s="295"/>
      <c r="J48" s="299"/>
    </row>
    <row r="49" spans="2:10" ht="20.149999999999999" customHeight="1" x14ac:dyDescent="0.3">
      <c r="B49" s="281"/>
      <c r="C49" s="282"/>
      <c r="D49" s="286"/>
      <c r="E49" s="283" t="s">
        <v>139</v>
      </c>
      <c r="F49" s="283"/>
      <c r="G49" s="328"/>
      <c r="H49" s="319" t="str">
        <f t="shared" si="3"/>
        <v/>
      </c>
      <c r="I49" s="295"/>
      <c r="J49" s="299"/>
    </row>
    <row r="50" spans="2:10" ht="20.149999999999999" customHeight="1" x14ac:dyDescent="0.3">
      <c r="B50" s="281"/>
      <c r="C50" s="282"/>
      <c r="D50" s="286"/>
      <c r="E50" s="283" t="s">
        <v>140</v>
      </c>
      <c r="F50" s="283"/>
      <c r="G50" s="328"/>
      <c r="H50" s="319" t="str">
        <f t="shared" si="3"/>
        <v/>
      </c>
      <c r="I50" s="295"/>
      <c r="J50" s="299"/>
    </row>
    <row r="51" spans="2:10" ht="20.149999999999999" customHeight="1" x14ac:dyDescent="0.3">
      <c r="B51" s="281"/>
      <c r="C51" s="282"/>
      <c r="D51" s="286"/>
      <c r="E51" s="283" t="s">
        <v>141</v>
      </c>
      <c r="F51" s="283"/>
      <c r="G51" s="328"/>
      <c r="H51" s="319" t="str">
        <f t="shared" si="3"/>
        <v/>
      </c>
      <c r="I51" s="295"/>
      <c r="J51" s="299"/>
    </row>
    <row r="52" spans="2:10" ht="20.149999999999999" customHeight="1" thickBot="1" x14ac:dyDescent="0.35">
      <c r="B52" s="281"/>
      <c r="C52" s="282"/>
      <c r="D52" s="286"/>
      <c r="E52" s="327" t="s">
        <v>130</v>
      </c>
      <c r="F52" s="327"/>
      <c r="G52" s="328"/>
      <c r="H52" s="319" t="str">
        <f t="shared" si="3"/>
        <v/>
      </c>
      <c r="I52" s="295"/>
      <c r="J52" s="299"/>
    </row>
    <row r="53" spans="2:10" ht="20.149999999999999" customHeight="1" thickBot="1" x14ac:dyDescent="0.35">
      <c r="B53" s="289"/>
      <c r="C53" s="290"/>
      <c r="D53" s="291" t="s">
        <v>293</v>
      </c>
      <c r="E53" s="292"/>
      <c r="F53" s="292"/>
      <c r="G53" s="323">
        <f>SUM(G48:G52)</f>
        <v>0</v>
      </c>
      <c r="H53" s="320" t="str">
        <f t="shared" si="3"/>
        <v/>
      </c>
      <c r="I53" s="1"/>
    </row>
    <row r="54" spans="2:10" ht="20.149999999999999" customHeight="1" thickBot="1" x14ac:dyDescent="0.35">
      <c r="B54" s="289"/>
      <c r="C54" s="290"/>
      <c r="D54" s="291" t="s">
        <v>287</v>
      </c>
      <c r="E54" s="292"/>
      <c r="F54" s="292"/>
      <c r="G54" s="323">
        <f>G53+G46+G35+G27</f>
        <v>0</v>
      </c>
      <c r="H54" s="320" t="str">
        <f t="shared" si="3"/>
        <v/>
      </c>
      <c r="I54" s="1"/>
    </row>
    <row r="55" spans="2:10" ht="20.149999999999999" customHeight="1" x14ac:dyDescent="0.3">
      <c r="B55" s="356"/>
      <c r="C55" s="349"/>
      <c r="D55" s="350" t="s">
        <v>327</v>
      </c>
      <c r="E55" s="351"/>
      <c r="F55" s="351"/>
      <c r="G55" s="352"/>
      <c r="H55" s="353"/>
      <c r="I55" s="1"/>
    </row>
    <row r="56" spans="2:10" ht="20.149999999999999" customHeight="1" x14ac:dyDescent="0.3">
      <c r="B56" s="281"/>
      <c r="C56" s="282"/>
      <c r="D56" s="286"/>
      <c r="E56" s="283" t="s">
        <v>142</v>
      </c>
      <c r="F56" s="300">
        <v>-1</v>
      </c>
      <c r="G56" s="328"/>
      <c r="H56" s="319" t="str">
        <f t="shared" ref="H56:H62" si="4">IF($F$5=0,"",G56/$F$5)</f>
        <v/>
      </c>
      <c r="I56" s="1"/>
    </row>
    <row r="57" spans="2:10" ht="20.149999999999999" customHeight="1" x14ac:dyDescent="0.3">
      <c r="B57" s="281"/>
      <c r="C57" s="282"/>
      <c r="D57" s="286"/>
      <c r="E57" s="327" t="s">
        <v>162</v>
      </c>
      <c r="F57" s="327"/>
      <c r="G57" s="328"/>
      <c r="H57" s="319" t="str">
        <f t="shared" si="4"/>
        <v/>
      </c>
      <c r="I57" s="1"/>
    </row>
    <row r="58" spans="2:10" ht="20.149999999999999" customHeight="1" x14ac:dyDescent="0.3">
      <c r="B58" s="281"/>
      <c r="C58" s="282"/>
      <c r="D58" s="286"/>
      <c r="E58" s="327" t="s">
        <v>130</v>
      </c>
      <c r="F58" s="327"/>
      <c r="G58" s="328"/>
      <c r="H58" s="319" t="str">
        <f t="shared" si="4"/>
        <v/>
      </c>
      <c r="I58" s="1"/>
    </row>
    <row r="59" spans="2:10" ht="20.149999999999999" customHeight="1" x14ac:dyDescent="0.3">
      <c r="B59" s="281"/>
      <c r="C59" s="282"/>
      <c r="D59" s="286"/>
      <c r="E59" s="327" t="s">
        <v>130</v>
      </c>
      <c r="F59" s="327"/>
      <c r="G59" s="328"/>
      <c r="H59" s="319" t="str">
        <f t="shared" si="4"/>
        <v/>
      </c>
      <c r="I59" s="1"/>
    </row>
    <row r="60" spans="2:10" ht="20.149999999999999" customHeight="1" thickBot="1" x14ac:dyDescent="0.35">
      <c r="B60" s="281"/>
      <c r="C60" s="282"/>
      <c r="D60" s="286"/>
      <c r="E60" s="327" t="s">
        <v>130</v>
      </c>
      <c r="F60" s="327"/>
      <c r="G60" s="328"/>
      <c r="H60" s="319" t="str">
        <f t="shared" si="4"/>
        <v/>
      </c>
      <c r="I60" s="1"/>
    </row>
    <row r="61" spans="2:10" ht="20.149999999999999" customHeight="1" thickBot="1" x14ac:dyDescent="0.35">
      <c r="B61" s="289"/>
      <c r="C61" s="290"/>
      <c r="D61" s="291" t="s">
        <v>297</v>
      </c>
      <c r="E61" s="292"/>
      <c r="F61" s="292"/>
      <c r="G61" s="323">
        <f>SUM(G56:G60)</f>
        <v>0</v>
      </c>
      <c r="H61" s="320" t="str">
        <f t="shared" si="4"/>
        <v/>
      </c>
      <c r="I61" s="1"/>
    </row>
    <row r="62" spans="2:10" ht="20.149999999999999" customHeight="1" x14ac:dyDescent="0.3">
      <c r="B62" s="293"/>
      <c r="C62" s="11"/>
      <c r="D62" s="301" t="s">
        <v>288</v>
      </c>
      <c r="E62" s="302"/>
      <c r="F62" s="294"/>
      <c r="G62" s="326"/>
      <c r="H62" s="319" t="str">
        <f t="shared" si="4"/>
        <v/>
      </c>
      <c r="I62" s="1"/>
    </row>
    <row r="63" spans="2:10" ht="20.149999999999999" customHeight="1" x14ac:dyDescent="0.3">
      <c r="B63" s="303"/>
      <c r="C63" s="282"/>
      <c r="D63" s="286"/>
      <c r="E63" s="286"/>
      <c r="F63" s="286"/>
      <c r="G63" s="304"/>
      <c r="H63" s="305"/>
      <c r="I63" s="1"/>
    </row>
    <row r="64" spans="2:10" ht="20.149999999999999" customHeight="1" x14ac:dyDescent="0.3">
      <c r="B64" s="357"/>
      <c r="C64" s="358"/>
      <c r="D64" s="296" t="s">
        <v>223</v>
      </c>
      <c r="E64" s="359"/>
      <c r="F64" s="359"/>
      <c r="G64" s="322">
        <f>G27+G35+G46+G53+G61+G62</f>
        <v>0</v>
      </c>
      <c r="H64" s="319" t="str">
        <f>IF($F$5=0,"",G64/$F$5)</f>
        <v/>
      </c>
      <c r="I64" s="1"/>
    </row>
    <row r="65" spans="1:9" ht="42.75" customHeight="1" thickBot="1" x14ac:dyDescent="0.35">
      <c r="B65" s="360"/>
      <c r="C65" s="361"/>
      <c r="D65" s="629" t="s">
        <v>285</v>
      </c>
      <c r="E65" s="629"/>
      <c r="F65" s="630"/>
      <c r="G65" s="324">
        <f>G15-G64</f>
        <v>0</v>
      </c>
      <c r="H65" s="325" t="str">
        <f>IF($F$5=0,"",G65/$F$5)</f>
        <v/>
      </c>
      <c r="I65" s="1"/>
    </row>
    <row r="66" spans="1:9" ht="20.149999999999999" customHeight="1" x14ac:dyDescent="0.3">
      <c r="C66" s="244"/>
      <c r="D66" s="244"/>
      <c r="E66" s="244"/>
      <c r="F66" s="244"/>
      <c r="G66" s="306"/>
      <c r="H66" s="306"/>
    </row>
    <row r="67" spans="1:9" x14ac:dyDescent="0.3">
      <c r="B67" s="307"/>
      <c r="C67" s="244"/>
      <c r="D67" s="244"/>
      <c r="E67" s="244"/>
      <c r="F67" s="244"/>
      <c r="G67" s="306"/>
      <c r="H67" s="306"/>
    </row>
    <row r="68" spans="1:9" ht="9" customHeight="1" x14ac:dyDescent="0.3">
      <c r="C68" s="244"/>
      <c r="D68" s="244"/>
      <c r="E68" s="244"/>
      <c r="F68" s="244"/>
      <c r="G68" s="306"/>
      <c r="H68" s="306"/>
    </row>
    <row r="69" spans="1:9" ht="19.5" customHeight="1" x14ac:dyDescent="0.3">
      <c r="B69" s="308"/>
      <c r="C69" s="244"/>
      <c r="D69" s="244"/>
      <c r="E69" s="244"/>
      <c r="F69" s="244"/>
      <c r="G69" s="306"/>
      <c r="H69" s="306"/>
    </row>
    <row r="70" spans="1:9" ht="14.5" x14ac:dyDescent="0.3">
      <c r="A70" s="309"/>
      <c r="B70" s="308"/>
    </row>
    <row r="71" spans="1:9" ht="20.149999999999999" customHeight="1" x14ac:dyDescent="0.3">
      <c r="B71" s="294"/>
      <c r="C71" s="294"/>
      <c r="D71" s="294"/>
      <c r="E71" s="294"/>
      <c r="F71" s="294"/>
      <c r="G71" s="311"/>
      <c r="H71" s="312"/>
    </row>
    <row r="72" spans="1:9" ht="20.149999999999999" customHeight="1" x14ac:dyDescent="0.3">
      <c r="A72" s="313" t="s">
        <v>382</v>
      </c>
      <c r="C72" s="294"/>
      <c r="D72" s="294"/>
      <c r="E72" s="294"/>
      <c r="F72" s="294"/>
      <c r="G72" s="311" t="s">
        <v>333</v>
      </c>
      <c r="H72" s="314"/>
    </row>
    <row r="73" spans="1:9" ht="20.149999999999999" customHeight="1" x14ac:dyDescent="0.3">
      <c r="B73" s="294"/>
      <c r="C73" s="294"/>
      <c r="D73" s="294"/>
      <c r="E73" s="294"/>
      <c r="F73" s="294"/>
      <c r="G73" s="311"/>
      <c r="H73" s="315"/>
    </row>
    <row r="74" spans="1:9" ht="20.149999999999999" customHeight="1" x14ac:dyDescent="0.3">
      <c r="A74" s="313" t="s">
        <v>332</v>
      </c>
      <c r="C74" s="316"/>
      <c r="E74" s="317"/>
      <c r="F74" s="294"/>
      <c r="G74" s="311"/>
      <c r="H74" s="312"/>
    </row>
    <row r="75" spans="1:9" ht="20.149999999999999" customHeight="1" x14ac:dyDescent="0.3">
      <c r="C75" s="294"/>
      <c r="D75" s="294"/>
      <c r="E75" s="294"/>
      <c r="G75" s="311"/>
      <c r="H75" s="311"/>
      <c r="I75" s="1"/>
    </row>
    <row r="76" spans="1:9" ht="49.5" customHeight="1" x14ac:dyDescent="0.3">
      <c r="A76" s="627"/>
      <c r="B76" s="627"/>
      <c r="C76" s="627"/>
      <c r="D76" s="627"/>
      <c r="E76" s="627"/>
      <c r="F76" s="627"/>
      <c r="G76" s="627"/>
      <c r="H76" s="627"/>
    </row>
    <row r="77" spans="1:9" ht="23.15" customHeight="1" x14ac:dyDescent="0.3"/>
    <row r="78" spans="1:9" ht="23.15" customHeight="1" x14ac:dyDescent="0.3"/>
    <row r="79" spans="1:9" ht="23.15" customHeight="1" x14ac:dyDescent="0.3"/>
    <row r="80" spans="1:9" ht="23.15" customHeight="1" x14ac:dyDescent="0.3"/>
    <row r="81" ht="23.15" customHeight="1" x14ac:dyDescent="0.3"/>
    <row r="82" ht="23.15" customHeight="1" x14ac:dyDescent="0.3"/>
    <row r="83" ht="23.15" customHeight="1" x14ac:dyDescent="0.3"/>
    <row r="84" ht="23.15" customHeight="1" x14ac:dyDescent="0.3"/>
    <row r="85" ht="23.15" customHeight="1" x14ac:dyDescent="0.3"/>
    <row r="86" ht="23.15" customHeight="1" x14ac:dyDescent="0.3"/>
    <row r="87" ht="23.15" customHeight="1" x14ac:dyDescent="0.3"/>
    <row r="88" ht="23.15" customHeight="1" x14ac:dyDescent="0.3"/>
    <row r="89" ht="23.15" customHeight="1" x14ac:dyDescent="0.3"/>
    <row r="90" ht="23.15" customHeight="1" x14ac:dyDescent="0.3"/>
    <row r="91" ht="23.15" customHeight="1" x14ac:dyDescent="0.3"/>
    <row r="92" ht="23.15" customHeight="1" x14ac:dyDescent="0.3"/>
    <row r="93" ht="23.15" customHeight="1" x14ac:dyDescent="0.3"/>
    <row r="94" ht="23.15" customHeight="1" x14ac:dyDescent="0.3"/>
    <row r="95" ht="23.15" customHeight="1" x14ac:dyDescent="0.3"/>
    <row r="96" ht="23.15" customHeight="1" x14ac:dyDescent="0.3"/>
    <row r="97" ht="23.15" customHeight="1" x14ac:dyDescent="0.3"/>
    <row r="98" ht="23.15" customHeight="1" x14ac:dyDescent="0.3"/>
    <row r="99" ht="23.15" customHeight="1" x14ac:dyDescent="0.3"/>
    <row r="100" ht="23.15" customHeight="1" x14ac:dyDescent="0.3"/>
    <row r="101" ht="23.15" customHeight="1" x14ac:dyDescent="0.3"/>
    <row r="102" ht="23.15" customHeight="1" x14ac:dyDescent="0.3"/>
    <row r="103" ht="23.15" customHeight="1" x14ac:dyDescent="0.3"/>
    <row r="104" ht="23.15" customHeight="1" x14ac:dyDescent="0.3"/>
    <row r="105" ht="23.15" customHeight="1" x14ac:dyDescent="0.3"/>
    <row r="106" ht="23.15" customHeight="1" x14ac:dyDescent="0.3"/>
    <row r="107" ht="23.15" customHeight="1" x14ac:dyDescent="0.3"/>
    <row r="108" ht="23.15" customHeight="1" x14ac:dyDescent="0.3"/>
    <row r="109" ht="23.15" customHeight="1" x14ac:dyDescent="0.3"/>
    <row r="110" ht="23.15" customHeight="1" x14ac:dyDescent="0.3"/>
    <row r="111" ht="23.15" customHeight="1" x14ac:dyDescent="0.3"/>
    <row r="112" ht="23.15" customHeight="1" x14ac:dyDescent="0.3"/>
    <row r="113" ht="23.15" customHeight="1" x14ac:dyDescent="0.3"/>
    <row r="114" ht="23.15" customHeight="1" x14ac:dyDescent="0.3"/>
    <row r="115" ht="23.15" customHeight="1" x14ac:dyDescent="0.3"/>
    <row r="116" ht="23.15" customHeight="1" x14ac:dyDescent="0.3"/>
    <row r="117" ht="23.15" customHeight="1" x14ac:dyDescent="0.3"/>
    <row r="118" ht="23.15" customHeight="1" x14ac:dyDescent="0.3"/>
    <row r="119" ht="23.15" customHeight="1" x14ac:dyDescent="0.3"/>
    <row r="120" ht="23.15" customHeight="1" x14ac:dyDescent="0.3"/>
    <row r="121" ht="23.15" customHeight="1" x14ac:dyDescent="0.3"/>
    <row r="122" ht="23.15" customHeight="1" x14ac:dyDescent="0.3"/>
    <row r="123" ht="23.15" customHeight="1" x14ac:dyDescent="0.3"/>
    <row r="124" ht="23.15" customHeight="1" x14ac:dyDescent="0.3"/>
    <row r="125" ht="23.15" customHeight="1" x14ac:dyDescent="0.3"/>
    <row r="126" ht="23.15" customHeight="1" x14ac:dyDescent="0.3"/>
    <row r="127" ht="23.15" customHeight="1" x14ac:dyDescent="0.3"/>
    <row r="128" ht="23.15" customHeight="1" x14ac:dyDescent="0.3"/>
    <row r="129" ht="23.15" customHeight="1" x14ac:dyDescent="0.3"/>
    <row r="130" ht="23.15" customHeight="1" x14ac:dyDescent="0.3"/>
    <row r="131" ht="23.15" customHeight="1" x14ac:dyDescent="0.3"/>
    <row r="132" ht="23.15" customHeight="1" x14ac:dyDescent="0.3"/>
    <row r="133" ht="23.15" customHeight="1" x14ac:dyDescent="0.3"/>
    <row r="134" ht="23.15" customHeight="1" x14ac:dyDescent="0.3"/>
    <row r="135" ht="23.15" customHeight="1" x14ac:dyDescent="0.3"/>
    <row r="136" ht="23.15" customHeight="1" x14ac:dyDescent="0.3"/>
    <row r="137" ht="23.15" customHeight="1" x14ac:dyDescent="0.3"/>
    <row r="138" ht="23.15" customHeight="1" x14ac:dyDescent="0.3"/>
    <row r="139" ht="23.15" customHeight="1" x14ac:dyDescent="0.3"/>
    <row r="140" ht="23.15" customHeight="1" x14ac:dyDescent="0.3"/>
    <row r="141" ht="23.15" customHeight="1" x14ac:dyDescent="0.3"/>
    <row r="142" ht="23.15" customHeight="1" x14ac:dyDescent="0.3"/>
    <row r="143" ht="23.15" customHeight="1" x14ac:dyDescent="0.3"/>
    <row r="144" ht="23.15" customHeight="1" x14ac:dyDescent="0.3"/>
    <row r="145" ht="23.15" customHeight="1" x14ac:dyDescent="0.3"/>
    <row r="146" ht="23.15" customHeight="1" x14ac:dyDescent="0.3"/>
    <row r="147" ht="23.15" customHeight="1" x14ac:dyDescent="0.3"/>
    <row r="148" ht="23.15" customHeight="1" x14ac:dyDescent="0.3"/>
    <row r="149" ht="23.15" customHeight="1" x14ac:dyDescent="0.3"/>
    <row r="150" ht="23.15" customHeight="1" x14ac:dyDescent="0.3"/>
    <row r="151" ht="23.15" customHeight="1" x14ac:dyDescent="0.3"/>
    <row r="152" ht="23.15" customHeight="1" x14ac:dyDescent="0.3"/>
    <row r="153" ht="23.15" customHeight="1" x14ac:dyDescent="0.3"/>
    <row r="154" ht="23.15" customHeight="1" x14ac:dyDescent="0.3"/>
    <row r="155" ht="23.15" customHeight="1" x14ac:dyDescent="0.3"/>
    <row r="156" ht="23.15" customHeight="1" x14ac:dyDescent="0.3"/>
    <row r="157" ht="23.15" customHeight="1" x14ac:dyDescent="0.3"/>
    <row r="158" ht="23.15" customHeight="1" x14ac:dyDescent="0.3"/>
    <row r="159" ht="23.15" customHeight="1" x14ac:dyDescent="0.3"/>
    <row r="160" ht="23.15" customHeight="1" x14ac:dyDescent="0.3"/>
    <row r="161" ht="23.15" customHeight="1" x14ac:dyDescent="0.3"/>
    <row r="162" ht="23.15" customHeight="1" x14ac:dyDescent="0.3"/>
    <row r="163" ht="23.15" customHeight="1" x14ac:dyDescent="0.3"/>
    <row r="164" ht="23.15" customHeight="1" x14ac:dyDescent="0.3"/>
    <row r="165" ht="23.15" customHeight="1" x14ac:dyDescent="0.3"/>
    <row r="166" ht="23.15" customHeight="1" x14ac:dyDescent="0.3"/>
    <row r="167" ht="23.15" customHeight="1" x14ac:dyDescent="0.3"/>
    <row r="168" ht="23.15" customHeight="1" x14ac:dyDescent="0.3"/>
    <row r="169" ht="23.15" customHeight="1" x14ac:dyDescent="0.3"/>
    <row r="170" ht="23.15" customHeight="1" x14ac:dyDescent="0.3"/>
    <row r="171" ht="23.15" customHeight="1" x14ac:dyDescent="0.3"/>
    <row r="172" ht="23.15" customHeight="1" x14ac:dyDescent="0.3"/>
    <row r="173" ht="23.15" customHeight="1" x14ac:dyDescent="0.3"/>
    <row r="174" ht="23.15" customHeight="1" x14ac:dyDescent="0.3"/>
    <row r="175" ht="23.15" customHeight="1" x14ac:dyDescent="0.3"/>
    <row r="176" ht="23.15" customHeight="1" x14ac:dyDescent="0.3"/>
    <row r="177" ht="23.15" customHeight="1" x14ac:dyDescent="0.3"/>
    <row r="178" ht="23.15" customHeight="1" x14ac:dyDescent="0.3"/>
    <row r="179" ht="23.15" customHeight="1" x14ac:dyDescent="0.3"/>
    <row r="180" ht="23.15" customHeight="1" x14ac:dyDescent="0.3"/>
    <row r="181" ht="23.15" customHeight="1" x14ac:dyDescent="0.3"/>
    <row r="182" ht="23.15" customHeight="1" x14ac:dyDescent="0.3"/>
    <row r="183" ht="23.15" customHeight="1" x14ac:dyDescent="0.3"/>
    <row r="184" ht="23.15" customHeight="1" x14ac:dyDescent="0.3"/>
    <row r="185" ht="23.15" customHeight="1" x14ac:dyDescent="0.3"/>
    <row r="186" ht="23.15" customHeight="1" x14ac:dyDescent="0.3"/>
    <row r="187" ht="23.15" customHeight="1" x14ac:dyDescent="0.3"/>
    <row r="188" ht="23.15" customHeight="1" x14ac:dyDescent="0.3"/>
    <row r="189" ht="23.15" customHeight="1" x14ac:dyDescent="0.3"/>
    <row r="190" ht="23.15" customHeight="1" x14ac:dyDescent="0.3"/>
    <row r="191" ht="23.15" customHeight="1" x14ac:dyDescent="0.3"/>
    <row r="192" ht="23.15" customHeight="1" x14ac:dyDescent="0.3"/>
    <row r="193" ht="23.15" customHeight="1" x14ac:dyDescent="0.3"/>
    <row r="194" ht="23.15" customHeight="1" x14ac:dyDescent="0.3"/>
    <row r="195" ht="23.15" customHeight="1" x14ac:dyDescent="0.3"/>
    <row r="196" ht="23.15" customHeight="1" x14ac:dyDescent="0.3"/>
    <row r="197" ht="23.15" customHeight="1" x14ac:dyDescent="0.3"/>
    <row r="198" ht="23.15" customHeight="1" x14ac:dyDescent="0.3"/>
    <row r="199" ht="23.15" customHeight="1" x14ac:dyDescent="0.3"/>
    <row r="200" ht="23.15" customHeight="1" x14ac:dyDescent="0.3"/>
    <row r="201" ht="23.15" customHeight="1" x14ac:dyDescent="0.3"/>
    <row r="202" ht="23.15" customHeight="1" x14ac:dyDescent="0.3"/>
    <row r="203" ht="23.15" customHeight="1" x14ac:dyDescent="0.3"/>
    <row r="204" ht="23.15" customHeight="1" x14ac:dyDescent="0.3"/>
    <row r="205" ht="23.15" customHeight="1" x14ac:dyDescent="0.3"/>
    <row r="206" ht="23.15" customHeight="1" x14ac:dyDescent="0.3"/>
    <row r="207" ht="23.15" customHeight="1" x14ac:dyDescent="0.3"/>
    <row r="208" ht="23.15" customHeight="1" x14ac:dyDescent="0.3"/>
    <row r="209" ht="23.15" customHeight="1" x14ac:dyDescent="0.3"/>
    <row r="210" ht="23.15" customHeight="1" x14ac:dyDescent="0.3"/>
    <row r="211" ht="23.15" customHeight="1" x14ac:dyDescent="0.3"/>
    <row r="212" ht="23.15" customHeight="1" x14ac:dyDescent="0.3"/>
    <row r="213" ht="23.15" customHeight="1" x14ac:dyDescent="0.3"/>
    <row r="214" ht="23.15" customHeight="1" x14ac:dyDescent="0.3"/>
    <row r="215" ht="23.15" customHeight="1" x14ac:dyDescent="0.3"/>
    <row r="216" ht="23.15" customHeight="1" x14ac:dyDescent="0.3"/>
    <row r="217" ht="23.15" customHeight="1" x14ac:dyDescent="0.3"/>
    <row r="218" ht="23.15" customHeight="1" x14ac:dyDescent="0.3"/>
    <row r="219" ht="23.15" customHeight="1" x14ac:dyDescent="0.3"/>
    <row r="220" ht="23.15" customHeight="1" x14ac:dyDescent="0.3"/>
    <row r="221" ht="23.15" customHeight="1" x14ac:dyDescent="0.3"/>
    <row r="222" ht="23.15" customHeight="1" x14ac:dyDescent="0.3"/>
    <row r="223" ht="23.15" customHeight="1" x14ac:dyDescent="0.3"/>
    <row r="224" ht="23.15" customHeight="1" x14ac:dyDescent="0.3"/>
    <row r="225" ht="23.15" customHeight="1" x14ac:dyDescent="0.3"/>
    <row r="226" ht="23.15" customHeight="1" x14ac:dyDescent="0.3"/>
    <row r="227" ht="23.15" customHeight="1" x14ac:dyDescent="0.3"/>
    <row r="228" ht="23.15" customHeight="1" x14ac:dyDescent="0.3"/>
    <row r="229" ht="23.15" customHeight="1" x14ac:dyDescent="0.3"/>
    <row r="230" ht="23.15" customHeight="1" x14ac:dyDescent="0.3"/>
    <row r="231" ht="23.15" customHeight="1" x14ac:dyDescent="0.3"/>
    <row r="232" ht="23.15" customHeight="1" x14ac:dyDescent="0.3"/>
    <row r="233" ht="23.15" customHeight="1" x14ac:dyDescent="0.3"/>
    <row r="234" ht="23.15" customHeight="1" x14ac:dyDescent="0.3"/>
    <row r="235" ht="23.15" customHeight="1" x14ac:dyDescent="0.3"/>
    <row r="236" ht="23.15" customHeight="1" x14ac:dyDescent="0.3"/>
    <row r="237" ht="23.15" customHeight="1" x14ac:dyDescent="0.3"/>
    <row r="238" ht="23.15" customHeight="1" x14ac:dyDescent="0.3"/>
    <row r="239" ht="23.15" customHeight="1" x14ac:dyDescent="0.3"/>
    <row r="240" ht="23.15" customHeight="1" x14ac:dyDescent="0.3"/>
    <row r="241" ht="23.15" customHeight="1" x14ac:dyDescent="0.3"/>
    <row r="242" ht="23.15" customHeight="1" x14ac:dyDescent="0.3"/>
    <row r="243" ht="23.15" customHeight="1" x14ac:dyDescent="0.3"/>
    <row r="244" ht="23.15" customHeight="1" x14ac:dyDescent="0.3"/>
    <row r="245" ht="23.15" customHeight="1" x14ac:dyDescent="0.3"/>
    <row r="246" ht="23.15" customHeight="1" x14ac:dyDescent="0.3"/>
    <row r="247" ht="23.15" customHeight="1" x14ac:dyDescent="0.3"/>
    <row r="248" ht="23.15" customHeight="1" x14ac:dyDescent="0.3"/>
    <row r="249" ht="23.15" customHeight="1" x14ac:dyDescent="0.3"/>
    <row r="250" ht="23.15" customHeight="1" x14ac:dyDescent="0.3"/>
    <row r="251" ht="23.15" customHeight="1" x14ac:dyDescent="0.3"/>
    <row r="252" ht="23.15" customHeight="1" x14ac:dyDescent="0.3"/>
    <row r="253" ht="23.15" customHeight="1" x14ac:dyDescent="0.3"/>
    <row r="254" ht="23.15" customHeight="1" x14ac:dyDescent="0.3"/>
    <row r="255" ht="23.15" customHeight="1" x14ac:dyDescent="0.3"/>
    <row r="256" ht="23.15" customHeight="1" x14ac:dyDescent="0.3"/>
    <row r="257" ht="23.15" customHeight="1" x14ac:dyDescent="0.3"/>
    <row r="258" ht="23.15" customHeight="1" x14ac:dyDescent="0.3"/>
    <row r="259" ht="23.15" customHeight="1" x14ac:dyDescent="0.3"/>
    <row r="260" ht="23.15" customHeight="1" x14ac:dyDescent="0.3"/>
    <row r="261" ht="23.15" customHeight="1" x14ac:dyDescent="0.3"/>
    <row r="262" ht="23.15" customHeight="1" x14ac:dyDescent="0.3"/>
    <row r="263" ht="23.15" customHeight="1" x14ac:dyDescent="0.3"/>
    <row r="264" ht="100" customHeight="1" x14ac:dyDescent="0.3"/>
    <row r="265" ht="100" customHeight="1" x14ac:dyDescent="0.3"/>
    <row r="266" ht="100" customHeight="1" x14ac:dyDescent="0.3"/>
    <row r="267" ht="100" customHeight="1" x14ac:dyDescent="0.3"/>
    <row r="268" ht="100" customHeight="1" x14ac:dyDescent="0.3"/>
    <row r="269" ht="100" customHeight="1" x14ac:dyDescent="0.3"/>
    <row r="270" ht="100" customHeight="1" x14ac:dyDescent="0.3"/>
    <row r="271" ht="100" customHeight="1" x14ac:dyDescent="0.3"/>
    <row r="272" ht="100" customHeight="1" x14ac:dyDescent="0.3"/>
    <row r="273" ht="100" customHeight="1" x14ac:dyDescent="0.3"/>
    <row r="274" ht="100" customHeight="1" x14ac:dyDescent="0.3"/>
    <row r="275" ht="100" customHeight="1" x14ac:dyDescent="0.3"/>
    <row r="276" ht="100" customHeight="1" x14ac:dyDescent="0.3"/>
    <row r="277" ht="100" customHeight="1" x14ac:dyDescent="0.3"/>
    <row r="278" ht="100" customHeight="1" x14ac:dyDescent="0.3"/>
    <row r="279" ht="100" customHeight="1" x14ac:dyDescent="0.3"/>
    <row r="280" ht="100" customHeight="1" x14ac:dyDescent="0.3"/>
    <row r="281" ht="100" customHeight="1" x14ac:dyDescent="0.3"/>
    <row r="282" ht="100" customHeight="1" x14ac:dyDescent="0.3"/>
    <row r="283" ht="100" customHeight="1" x14ac:dyDescent="0.3"/>
    <row r="284" ht="100" customHeight="1" x14ac:dyDescent="0.3"/>
    <row r="285" ht="100" customHeight="1" x14ac:dyDescent="0.3"/>
    <row r="286" ht="100" customHeight="1" x14ac:dyDescent="0.3"/>
    <row r="287" ht="100" customHeight="1" x14ac:dyDescent="0.3"/>
    <row r="288" ht="100" customHeight="1" x14ac:dyDescent="0.3"/>
    <row r="289" ht="100" customHeight="1" x14ac:dyDescent="0.3"/>
    <row r="290" ht="100" customHeight="1" x14ac:dyDescent="0.3"/>
    <row r="291" ht="100" customHeight="1" x14ac:dyDescent="0.3"/>
    <row r="292" ht="100" customHeight="1" x14ac:dyDescent="0.3"/>
    <row r="293" ht="100" customHeight="1" x14ac:dyDescent="0.3"/>
    <row r="294" ht="100" customHeight="1" x14ac:dyDescent="0.3"/>
    <row r="295" ht="100" customHeight="1" x14ac:dyDescent="0.3"/>
    <row r="296" ht="100" customHeight="1" x14ac:dyDescent="0.3"/>
    <row r="297" ht="100" customHeight="1" x14ac:dyDescent="0.3"/>
    <row r="298" ht="100" customHeight="1" x14ac:dyDescent="0.3"/>
    <row r="299" ht="100" customHeight="1" x14ac:dyDescent="0.3"/>
    <row r="300" ht="100" customHeight="1" x14ac:dyDescent="0.3"/>
    <row r="301" ht="100" customHeight="1" x14ac:dyDescent="0.3"/>
    <row r="302" ht="100" customHeight="1" x14ac:dyDescent="0.3"/>
    <row r="303" ht="100" customHeight="1" x14ac:dyDescent="0.3"/>
    <row r="304" ht="100" customHeight="1" x14ac:dyDescent="0.3"/>
    <row r="305" ht="100" customHeight="1" x14ac:dyDescent="0.3"/>
    <row r="306" ht="100" customHeight="1" x14ac:dyDescent="0.3"/>
    <row r="307" ht="100" customHeight="1" x14ac:dyDescent="0.3"/>
    <row r="308" ht="100" customHeight="1" x14ac:dyDescent="0.3"/>
    <row r="309" ht="100" customHeight="1" x14ac:dyDescent="0.3"/>
    <row r="310" ht="100" customHeight="1" x14ac:dyDescent="0.3"/>
    <row r="311" ht="100" customHeight="1" x14ac:dyDescent="0.3"/>
    <row r="312" ht="100" customHeight="1" x14ac:dyDescent="0.3"/>
    <row r="313" ht="100" customHeight="1" x14ac:dyDescent="0.3"/>
    <row r="314" ht="100" customHeight="1" x14ac:dyDescent="0.3"/>
    <row r="315" ht="100" customHeight="1" x14ac:dyDescent="0.3"/>
    <row r="316" ht="100" customHeight="1" x14ac:dyDescent="0.3"/>
    <row r="317" ht="100" customHeight="1" x14ac:dyDescent="0.3"/>
    <row r="318" ht="100" customHeight="1" x14ac:dyDescent="0.3"/>
    <row r="319" ht="100" customHeight="1" x14ac:dyDescent="0.3"/>
    <row r="320" ht="100" customHeight="1" x14ac:dyDescent="0.3"/>
    <row r="321" ht="100" customHeight="1" x14ac:dyDescent="0.3"/>
    <row r="322" ht="100" customHeight="1" x14ac:dyDescent="0.3"/>
    <row r="323" ht="100" customHeight="1" x14ac:dyDescent="0.3"/>
    <row r="324" ht="100" customHeight="1" x14ac:dyDescent="0.3"/>
    <row r="325" ht="100" customHeight="1" x14ac:dyDescent="0.3"/>
    <row r="326" ht="100" customHeight="1" x14ac:dyDescent="0.3"/>
    <row r="327" ht="100" customHeight="1" x14ac:dyDescent="0.3"/>
    <row r="328" ht="100" customHeight="1" x14ac:dyDescent="0.3"/>
    <row r="329" ht="100" customHeight="1" x14ac:dyDescent="0.3"/>
    <row r="330" ht="100" customHeight="1" x14ac:dyDescent="0.3"/>
    <row r="331" ht="100" customHeight="1" x14ac:dyDescent="0.3"/>
    <row r="332" ht="100" customHeight="1" x14ac:dyDescent="0.3"/>
    <row r="333" ht="100" customHeight="1" x14ac:dyDescent="0.3"/>
    <row r="334" ht="100" customHeight="1" x14ac:dyDescent="0.3"/>
    <row r="335" ht="100" customHeight="1" x14ac:dyDescent="0.3"/>
    <row r="336" ht="100" customHeight="1" x14ac:dyDescent="0.3"/>
    <row r="337" ht="100" customHeight="1" x14ac:dyDescent="0.3"/>
    <row r="338" ht="100" customHeight="1" x14ac:dyDescent="0.3"/>
    <row r="339" ht="100" customHeight="1" x14ac:dyDescent="0.3"/>
    <row r="340" ht="100" customHeight="1" x14ac:dyDescent="0.3"/>
    <row r="341" ht="100" customHeight="1" x14ac:dyDescent="0.3"/>
    <row r="342" ht="100" customHeight="1" x14ac:dyDescent="0.3"/>
    <row r="343" ht="100" customHeight="1" x14ac:dyDescent="0.3"/>
    <row r="344" ht="100" customHeight="1" x14ac:dyDescent="0.3"/>
    <row r="345" ht="100" customHeight="1" x14ac:dyDescent="0.3"/>
    <row r="346" ht="100" customHeight="1" x14ac:dyDescent="0.3"/>
    <row r="347" ht="100" customHeight="1" x14ac:dyDescent="0.3"/>
    <row r="348" ht="100" customHeight="1" x14ac:dyDescent="0.3"/>
    <row r="349" ht="100" customHeight="1" x14ac:dyDescent="0.3"/>
    <row r="350" ht="100" customHeight="1" x14ac:dyDescent="0.3"/>
    <row r="351" ht="100" customHeight="1" x14ac:dyDescent="0.3"/>
    <row r="352" ht="100" customHeight="1" x14ac:dyDescent="0.3"/>
    <row r="353" ht="100" customHeight="1" x14ac:dyDescent="0.3"/>
    <row r="354" ht="100" customHeight="1" x14ac:dyDescent="0.3"/>
    <row r="355" ht="100" customHeight="1" x14ac:dyDescent="0.3"/>
    <row r="356" ht="100" customHeight="1" x14ac:dyDescent="0.3"/>
    <row r="357" ht="100" customHeight="1" x14ac:dyDescent="0.3"/>
    <row r="358" ht="100" customHeight="1" x14ac:dyDescent="0.3"/>
    <row r="359" ht="100" customHeight="1" x14ac:dyDescent="0.3"/>
    <row r="360" ht="100" customHeight="1" x14ac:dyDescent="0.3"/>
    <row r="361" ht="100" customHeight="1" x14ac:dyDescent="0.3"/>
    <row r="362" ht="100" customHeight="1" x14ac:dyDescent="0.3"/>
    <row r="363" ht="100" customHeight="1" x14ac:dyDescent="0.3"/>
    <row r="364" ht="100" customHeight="1" x14ac:dyDescent="0.3"/>
    <row r="365" ht="100" customHeight="1" x14ac:dyDescent="0.3"/>
    <row r="366" ht="100" customHeight="1" x14ac:dyDescent="0.3"/>
    <row r="367" ht="100" customHeight="1" x14ac:dyDescent="0.3"/>
    <row r="368" ht="100" customHeight="1" x14ac:dyDescent="0.3"/>
    <row r="369" ht="100" customHeight="1" x14ac:dyDescent="0.3"/>
    <row r="370" ht="100" customHeight="1" x14ac:dyDescent="0.3"/>
    <row r="371" ht="100" customHeight="1" x14ac:dyDescent="0.3"/>
    <row r="372" ht="100" customHeight="1" x14ac:dyDescent="0.3"/>
    <row r="373" ht="100" customHeight="1" x14ac:dyDescent="0.3"/>
    <row r="374" ht="100" customHeight="1" x14ac:dyDescent="0.3"/>
    <row r="375" ht="100" customHeight="1" x14ac:dyDescent="0.3"/>
    <row r="376" ht="100" customHeight="1" x14ac:dyDescent="0.3"/>
    <row r="377" ht="100" customHeight="1" x14ac:dyDescent="0.3"/>
    <row r="378" ht="100" customHeight="1" x14ac:dyDescent="0.3"/>
    <row r="379" ht="100" customHeight="1" x14ac:dyDescent="0.3"/>
    <row r="380" ht="100" customHeight="1" x14ac:dyDescent="0.3"/>
    <row r="381" ht="100" customHeight="1" x14ac:dyDescent="0.3"/>
    <row r="382" ht="100" customHeight="1" x14ac:dyDescent="0.3"/>
    <row r="383" ht="100" customHeight="1" x14ac:dyDescent="0.3"/>
    <row r="384" ht="100" customHeight="1" x14ac:dyDescent="0.3"/>
    <row r="385" ht="100" customHeight="1" x14ac:dyDescent="0.3"/>
    <row r="386" ht="100" customHeight="1" x14ac:dyDescent="0.3"/>
    <row r="387" ht="100" customHeight="1" x14ac:dyDescent="0.3"/>
    <row r="388" ht="100" customHeight="1" x14ac:dyDescent="0.3"/>
    <row r="389" ht="100" customHeight="1" x14ac:dyDescent="0.3"/>
    <row r="390" ht="100" customHeight="1" x14ac:dyDescent="0.3"/>
    <row r="391" ht="100" customHeight="1" x14ac:dyDescent="0.3"/>
    <row r="392" ht="100" customHeight="1" x14ac:dyDescent="0.3"/>
    <row r="393" ht="100" customHeight="1" x14ac:dyDescent="0.3"/>
    <row r="394" ht="100" customHeight="1" x14ac:dyDescent="0.3"/>
    <row r="395" ht="100" customHeight="1" x14ac:dyDescent="0.3"/>
    <row r="396" ht="100" customHeight="1" x14ac:dyDescent="0.3"/>
    <row r="397" ht="100" customHeight="1" x14ac:dyDescent="0.3"/>
    <row r="398" ht="100" customHeight="1" x14ac:dyDescent="0.3"/>
    <row r="399" ht="100" customHeight="1" x14ac:dyDescent="0.3"/>
    <row r="400" ht="100" customHeight="1" x14ac:dyDescent="0.3"/>
    <row r="401" ht="100" customHeight="1" x14ac:dyDescent="0.3"/>
    <row r="402" ht="100" customHeight="1" x14ac:dyDescent="0.3"/>
    <row r="403" ht="100" customHeight="1" x14ac:dyDescent="0.3"/>
    <row r="404" ht="100" customHeight="1" x14ac:dyDescent="0.3"/>
    <row r="405" ht="100" customHeight="1" x14ac:dyDescent="0.3"/>
    <row r="406" ht="100" customHeight="1" x14ac:dyDescent="0.3"/>
    <row r="407" ht="100" customHeight="1" x14ac:dyDescent="0.3"/>
    <row r="408" ht="100" customHeight="1" x14ac:dyDescent="0.3"/>
    <row r="409" ht="100" customHeight="1" x14ac:dyDescent="0.3"/>
    <row r="410" ht="100" customHeight="1" x14ac:dyDescent="0.3"/>
    <row r="411" ht="100" customHeight="1" x14ac:dyDescent="0.3"/>
    <row r="412" ht="100" customHeight="1" x14ac:dyDescent="0.3"/>
    <row r="413" ht="100" customHeight="1" x14ac:dyDescent="0.3"/>
    <row r="414" ht="100" customHeight="1" x14ac:dyDescent="0.3"/>
    <row r="415" ht="100" customHeight="1" x14ac:dyDescent="0.3"/>
    <row r="416" ht="100" customHeight="1" x14ac:dyDescent="0.3"/>
    <row r="417" ht="100" customHeight="1" x14ac:dyDescent="0.3"/>
    <row r="418" ht="100" customHeight="1" x14ac:dyDescent="0.3"/>
    <row r="419" ht="100" customHeight="1" x14ac:dyDescent="0.3"/>
    <row r="420" ht="100" customHeight="1" x14ac:dyDescent="0.3"/>
    <row r="421" ht="100" customHeight="1" x14ac:dyDescent="0.3"/>
    <row r="422" ht="100" customHeight="1" x14ac:dyDescent="0.3"/>
    <row r="423" ht="100" customHeight="1" x14ac:dyDescent="0.3"/>
    <row r="424" ht="100" customHeight="1" x14ac:dyDescent="0.3"/>
    <row r="425" ht="100" customHeight="1" x14ac:dyDescent="0.3"/>
    <row r="426" ht="100" customHeight="1" x14ac:dyDescent="0.3"/>
    <row r="427" ht="100" customHeight="1" x14ac:dyDescent="0.3"/>
    <row r="428" ht="100" customHeight="1" x14ac:dyDescent="0.3"/>
    <row r="429" ht="100" customHeight="1" x14ac:dyDescent="0.3"/>
    <row r="430" ht="100" customHeight="1" x14ac:dyDescent="0.3"/>
    <row r="431" ht="100" customHeight="1" x14ac:dyDescent="0.3"/>
    <row r="432" ht="100" customHeight="1" x14ac:dyDescent="0.3"/>
    <row r="433" ht="100" customHeight="1" x14ac:dyDescent="0.3"/>
    <row r="434" ht="100" customHeight="1" x14ac:dyDescent="0.3"/>
    <row r="435" ht="100" customHeight="1" x14ac:dyDescent="0.3"/>
    <row r="436" ht="100" customHeight="1" x14ac:dyDescent="0.3"/>
    <row r="437" ht="100" customHeight="1" x14ac:dyDescent="0.3"/>
    <row r="438" ht="100" customHeight="1" x14ac:dyDescent="0.3"/>
    <row r="439" ht="100" customHeight="1" x14ac:dyDescent="0.3"/>
    <row r="440" ht="100" customHeight="1" x14ac:dyDescent="0.3"/>
    <row r="441" ht="100" customHeight="1" x14ac:dyDescent="0.3"/>
    <row r="442" ht="100" customHeight="1" x14ac:dyDescent="0.3"/>
    <row r="443" ht="100" customHeight="1" x14ac:dyDescent="0.3"/>
    <row r="444" ht="100" customHeight="1" x14ac:dyDescent="0.3"/>
    <row r="445" ht="100" customHeight="1" x14ac:dyDescent="0.3"/>
    <row r="446" ht="100" customHeight="1" x14ac:dyDescent="0.3"/>
    <row r="447" ht="100" customHeight="1" x14ac:dyDescent="0.3"/>
    <row r="448" ht="100" customHeight="1" x14ac:dyDescent="0.3"/>
    <row r="449" ht="100" customHeight="1" x14ac:dyDescent="0.3"/>
    <row r="450" ht="100" customHeight="1" x14ac:dyDescent="0.3"/>
    <row r="451" ht="100" customHeight="1" x14ac:dyDescent="0.3"/>
    <row r="452" ht="100" customHeight="1" x14ac:dyDescent="0.3"/>
    <row r="453" ht="100" customHeight="1" x14ac:dyDescent="0.3"/>
    <row r="454" ht="100" customHeight="1" x14ac:dyDescent="0.3"/>
    <row r="455" ht="100" customHeight="1" x14ac:dyDescent="0.3"/>
    <row r="456" ht="100" customHeight="1" x14ac:dyDescent="0.3"/>
    <row r="457" ht="100" customHeight="1" x14ac:dyDescent="0.3"/>
    <row r="458" ht="100" customHeight="1" x14ac:dyDescent="0.3"/>
    <row r="459" ht="100" customHeight="1" x14ac:dyDescent="0.3"/>
    <row r="460" ht="100" customHeight="1" x14ac:dyDescent="0.3"/>
    <row r="461" ht="100" customHeight="1" x14ac:dyDescent="0.3"/>
    <row r="462" ht="100" customHeight="1" x14ac:dyDescent="0.3"/>
    <row r="463" ht="100" customHeight="1" x14ac:dyDescent="0.3"/>
    <row r="464" ht="100" customHeight="1" x14ac:dyDescent="0.3"/>
    <row r="465" ht="100" customHeight="1" x14ac:dyDescent="0.3"/>
    <row r="466" ht="100" customHeight="1" x14ac:dyDescent="0.3"/>
    <row r="467" ht="100" customHeight="1" x14ac:dyDescent="0.3"/>
    <row r="468" ht="100" customHeight="1" x14ac:dyDescent="0.3"/>
    <row r="469" ht="100" customHeight="1" x14ac:dyDescent="0.3"/>
    <row r="470" ht="100" customHeight="1" x14ac:dyDescent="0.3"/>
    <row r="471" ht="100" customHeight="1" x14ac:dyDescent="0.3"/>
    <row r="472" ht="100" customHeight="1" x14ac:dyDescent="0.3"/>
    <row r="473" ht="100" customHeight="1" x14ac:dyDescent="0.3"/>
    <row r="474" ht="100" customHeight="1" x14ac:dyDescent="0.3"/>
    <row r="475" ht="100" customHeight="1" x14ac:dyDescent="0.3"/>
    <row r="476" ht="100" customHeight="1" x14ac:dyDescent="0.3"/>
    <row r="477" ht="100" customHeight="1" x14ac:dyDescent="0.3"/>
    <row r="478" ht="100" customHeight="1" x14ac:dyDescent="0.3"/>
    <row r="479" ht="100" customHeight="1" x14ac:dyDescent="0.3"/>
    <row r="480" ht="100" customHeight="1" x14ac:dyDescent="0.3"/>
    <row r="481" ht="100" customHeight="1" x14ac:dyDescent="0.3"/>
    <row r="482" ht="100" customHeight="1" x14ac:dyDescent="0.3"/>
    <row r="483" ht="100" customHeight="1" x14ac:dyDescent="0.3"/>
    <row r="484" ht="100" customHeight="1" x14ac:dyDescent="0.3"/>
    <row r="485" ht="100" customHeight="1" x14ac:dyDescent="0.3"/>
    <row r="486" ht="100" customHeight="1" x14ac:dyDescent="0.3"/>
    <row r="487" ht="100" customHeight="1" x14ac:dyDescent="0.3"/>
    <row r="488" ht="100" customHeight="1" x14ac:dyDescent="0.3"/>
    <row r="489" ht="100" customHeight="1" x14ac:dyDescent="0.3"/>
    <row r="490" ht="100" customHeight="1" x14ac:dyDescent="0.3"/>
    <row r="491" ht="100" customHeight="1" x14ac:dyDescent="0.3"/>
    <row r="492" ht="100" customHeight="1" x14ac:dyDescent="0.3"/>
    <row r="493" ht="100" customHeight="1" x14ac:dyDescent="0.3"/>
    <row r="494" ht="100" customHeight="1" x14ac:dyDescent="0.3"/>
    <row r="495" ht="100" customHeight="1" x14ac:dyDescent="0.3"/>
    <row r="496" ht="100" customHeight="1" x14ac:dyDescent="0.3"/>
    <row r="497" ht="100" customHeight="1" x14ac:dyDescent="0.3"/>
    <row r="498" ht="100" customHeight="1" x14ac:dyDescent="0.3"/>
    <row r="499" ht="100" customHeight="1" x14ac:dyDescent="0.3"/>
    <row r="500" ht="100" customHeight="1" x14ac:dyDescent="0.3"/>
    <row r="501" ht="100" customHeight="1" x14ac:dyDescent="0.3"/>
    <row r="502" ht="100" customHeight="1" x14ac:dyDescent="0.3"/>
    <row r="503" ht="100" customHeight="1" x14ac:dyDescent="0.3"/>
    <row r="504" ht="100" customHeight="1" x14ac:dyDescent="0.3"/>
    <row r="505" ht="100" customHeight="1" x14ac:dyDescent="0.3"/>
    <row r="506" ht="100" customHeight="1" x14ac:dyDescent="0.3"/>
    <row r="507" ht="100" customHeight="1" x14ac:dyDescent="0.3"/>
    <row r="508" ht="100" customHeight="1" x14ac:dyDescent="0.3"/>
    <row r="509" ht="100" customHeight="1" x14ac:dyDescent="0.3"/>
    <row r="510" ht="100" customHeight="1" x14ac:dyDescent="0.3"/>
    <row r="511" ht="100" customHeight="1" x14ac:dyDescent="0.3"/>
    <row r="512" ht="100" customHeight="1" x14ac:dyDescent="0.3"/>
    <row r="513" ht="100" customHeight="1" x14ac:dyDescent="0.3"/>
    <row r="514" ht="100" customHeight="1" x14ac:dyDescent="0.3"/>
    <row r="515" ht="100" customHeight="1" x14ac:dyDescent="0.3"/>
    <row r="516" ht="100" customHeight="1" x14ac:dyDescent="0.3"/>
    <row r="517" ht="100" customHeight="1" x14ac:dyDescent="0.3"/>
    <row r="518" ht="100" customHeight="1" x14ac:dyDescent="0.3"/>
    <row r="519" ht="100" customHeight="1" x14ac:dyDescent="0.3"/>
    <row r="520" ht="100" customHeight="1" x14ac:dyDescent="0.3"/>
    <row r="521" ht="100" customHeight="1" x14ac:dyDescent="0.3"/>
    <row r="522" ht="100" customHeight="1" x14ac:dyDescent="0.3"/>
    <row r="523" ht="100" customHeight="1" x14ac:dyDescent="0.3"/>
    <row r="524" ht="100" customHeight="1" x14ac:dyDescent="0.3"/>
    <row r="525" ht="100" customHeight="1" x14ac:dyDescent="0.3"/>
    <row r="526" ht="100" customHeight="1" x14ac:dyDescent="0.3"/>
    <row r="527" ht="100" customHeight="1" x14ac:dyDescent="0.3"/>
    <row r="528" ht="100" customHeight="1" x14ac:dyDescent="0.3"/>
    <row r="529" ht="100" customHeight="1" x14ac:dyDescent="0.3"/>
    <row r="530" ht="100" customHeight="1" x14ac:dyDescent="0.3"/>
    <row r="531" ht="100" customHeight="1" x14ac:dyDescent="0.3"/>
    <row r="532" ht="100" customHeight="1" x14ac:dyDescent="0.3"/>
    <row r="533" ht="100" customHeight="1" x14ac:dyDescent="0.3"/>
    <row r="534" ht="100" customHeight="1" x14ac:dyDescent="0.3"/>
    <row r="535" ht="100" customHeight="1" x14ac:dyDescent="0.3"/>
    <row r="536" ht="100" customHeight="1" x14ac:dyDescent="0.3"/>
    <row r="537" ht="100" customHeight="1" x14ac:dyDescent="0.3"/>
    <row r="538" ht="100" customHeight="1" x14ac:dyDescent="0.3"/>
    <row r="539" ht="100" customHeight="1" x14ac:dyDescent="0.3"/>
    <row r="540" ht="100" customHeight="1" x14ac:dyDescent="0.3"/>
    <row r="541" ht="100" customHeight="1" x14ac:dyDescent="0.3"/>
    <row r="542" ht="100" customHeight="1" x14ac:dyDescent="0.3"/>
    <row r="543" ht="100" customHeight="1" x14ac:dyDescent="0.3"/>
    <row r="544" ht="100" customHeight="1" x14ac:dyDescent="0.3"/>
    <row r="545" ht="100" customHeight="1" x14ac:dyDescent="0.3"/>
    <row r="546" ht="100" customHeight="1" x14ac:dyDescent="0.3"/>
    <row r="547" ht="100" customHeight="1" x14ac:dyDescent="0.3"/>
    <row r="548" ht="100" customHeight="1" x14ac:dyDescent="0.3"/>
    <row r="549" ht="100" customHeight="1" x14ac:dyDescent="0.3"/>
    <row r="550" ht="100" customHeight="1" x14ac:dyDescent="0.3"/>
    <row r="551" ht="100" customHeight="1" x14ac:dyDescent="0.3"/>
    <row r="552" ht="100" customHeight="1" x14ac:dyDescent="0.3"/>
    <row r="553" ht="100" customHeight="1" x14ac:dyDescent="0.3"/>
    <row r="554" ht="100" customHeight="1" x14ac:dyDescent="0.3"/>
    <row r="555" ht="100" customHeight="1" x14ac:dyDescent="0.3"/>
    <row r="556" ht="100" customHeight="1" x14ac:dyDescent="0.3"/>
    <row r="557" ht="100" customHeight="1" x14ac:dyDescent="0.3"/>
    <row r="558" ht="100" customHeight="1" x14ac:dyDescent="0.3"/>
    <row r="559" ht="100" customHeight="1" x14ac:dyDescent="0.3"/>
    <row r="560" ht="100" customHeight="1" x14ac:dyDescent="0.3"/>
    <row r="561" ht="100" customHeight="1" x14ac:dyDescent="0.3"/>
    <row r="562" ht="100" customHeight="1" x14ac:dyDescent="0.3"/>
    <row r="563" ht="100" customHeight="1" x14ac:dyDescent="0.3"/>
    <row r="564" ht="100" customHeight="1" x14ac:dyDescent="0.3"/>
    <row r="565" ht="100" customHeight="1" x14ac:dyDescent="0.3"/>
    <row r="566" ht="100" customHeight="1" x14ac:dyDescent="0.3"/>
    <row r="567" ht="100" customHeight="1" x14ac:dyDescent="0.3"/>
    <row r="568" ht="100" customHeight="1" x14ac:dyDescent="0.3"/>
    <row r="569" ht="100" customHeight="1" x14ac:dyDescent="0.3"/>
    <row r="570" ht="100" customHeight="1" x14ac:dyDescent="0.3"/>
    <row r="571" ht="100" customHeight="1" x14ac:dyDescent="0.3"/>
    <row r="572" ht="100" customHeight="1" x14ac:dyDescent="0.3"/>
    <row r="573" ht="100" customHeight="1" x14ac:dyDescent="0.3"/>
    <row r="574" ht="100" customHeight="1" x14ac:dyDescent="0.3"/>
    <row r="575" ht="100" customHeight="1" x14ac:dyDescent="0.3"/>
    <row r="576" ht="100" customHeight="1" x14ac:dyDescent="0.3"/>
    <row r="577" ht="100" customHeight="1" x14ac:dyDescent="0.3"/>
    <row r="578" ht="100" customHeight="1" x14ac:dyDescent="0.3"/>
    <row r="579" ht="100" customHeight="1" x14ac:dyDescent="0.3"/>
    <row r="580" ht="100" customHeight="1" x14ac:dyDescent="0.3"/>
    <row r="581" ht="100" customHeight="1" x14ac:dyDescent="0.3"/>
    <row r="582" ht="100" customHeight="1" x14ac:dyDescent="0.3"/>
    <row r="583" ht="100" customHeight="1" x14ac:dyDescent="0.3"/>
    <row r="584" ht="100" customHeight="1" x14ac:dyDescent="0.3"/>
    <row r="585" ht="100" customHeight="1" x14ac:dyDescent="0.3"/>
    <row r="586" ht="100" customHeight="1" x14ac:dyDescent="0.3"/>
    <row r="587" ht="100" customHeight="1" x14ac:dyDescent="0.3"/>
    <row r="588" ht="100" customHeight="1" x14ac:dyDescent="0.3"/>
    <row r="589" ht="100" customHeight="1" x14ac:dyDescent="0.3"/>
    <row r="590" ht="100" customHeight="1" x14ac:dyDescent="0.3"/>
    <row r="591" ht="100" customHeight="1" x14ac:dyDescent="0.3"/>
    <row r="592" ht="100" customHeight="1" x14ac:dyDescent="0.3"/>
    <row r="593" ht="100" customHeight="1" x14ac:dyDescent="0.3"/>
    <row r="594" ht="100" customHeight="1" x14ac:dyDescent="0.3"/>
    <row r="595" ht="100" customHeight="1" x14ac:dyDescent="0.3"/>
    <row r="596" ht="100" customHeight="1" x14ac:dyDescent="0.3"/>
    <row r="597" ht="100" customHeight="1" x14ac:dyDescent="0.3"/>
    <row r="598" ht="100" customHeight="1" x14ac:dyDescent="0.3"/>
    <row r="599" ht="100" customHeight="1" x14ac:dyDescent="0.3"/>
    <row r="600" ht="100" customHeight="1" x14ac:dyDescent="0.3"/>
    <row r="601" ht="100" customHeight="1" x14ac:dyDescent="0.3"/>
    <row r="602" ht="100" customHeight="1" x14ac:dyDescent="0.3"/>
    <row r="603" ht="100" customHeight="1" x14ac:dyDescent="0.3"/>
    <row r="604" ht="100" customHeight="1" x14ac:dyDescent="0.3"/>
    <row r="605" ht="100" customHeight="1" x14ac:dyDescent="0.3"/>
    <row r="606" ht="100" customHeight="1" x14ac:dyDescent="0.3"/>
    <row r="607" ht="100" customHeight="1" x14ac:dyDescent="0.3"/>
    <row r="608" ht="100" customHeight="1" x14ac:dyDescent="0.3"/>
    <row r="609" ht="100" customHeight="1" x14ac:dyDescent="0.3"/>
    <row r="610" ht="100" customHeight="1" x14ac:dyDescent="0.3"/>
    <row r="611" ht="100" customHeight="1" x14ac:dyDescent="0.3"/>
    <row r="612" ht="100" customHeight="1" x14ac:dyDescent="0.3"/>
    <row r="613" ht="100" customHeight="1" x14ac:dyDescent="0.3"/>
    <row r="614" ht="100" customHeight="1" x14ac:dyDescent="0.3"/>
    <row r="615" ht="100" customHeight="1" x14ac:dyDescent="0.3"/>
    <row r="616" ht="100" customHeight="1" x14ac:dyDescent="0.3"/>
    <row r="617" ht="100" customHeight="1" x14ac:dyDescent="0.3"/>
    <row r="618" ht="100" customHeight="1" x14ac:dyDescent="0.3"/>
    <row r="619" ht="100" customHeight="1" x14ac:dyDescent="0.3"/>
    <row r="620" ht="100" customHeight="1" x14ac:dyDescent="0.3"/>
    <row r="621" ht="100" customHeight="1" x14ac:dyDescent="0.3"/>
    <row r="622" ht="100" customHeight="1" x14ac:dyDescent="0.3"/>
    <row r="623" ht="100" customHeight="1" x14ac:dyDescent="0.3"/>
    <row r="624" ht="100" customHeight="1" x14ac:dyDescent="0.3"/>
    <row r="625" ht="100" customHeight="1" x14ac:dyDescent="0.3"/>
    <row r="626" ht="100" customHeight="1" x14ac:dyDescent="0.3"/>
  </sheetData>
  <sheetProtection algorithmName="SHA-512" hashValue="AqZmQ6MbDf+2qoIGKj/2efgXXpJmmynroKubMPnvUG+kle8KY8GOV1NDFUTyeKRwlAJRS+CQyGFmpP1Pj+3K9g==" saltValue="5rGQub/cRwJbTgETYFOHVw==" spinCount="100000" sheet="1" formatCells="0" selectLockedCells="1"/>
  <mergeCells count="4">
    <mergeCell ref="B1:H1"/>
    <mergeCell ref="B2:H2"/>
    <mergeCell ref="D65:F65"/>
    <mergeCell ref="A76:H76"/>
  </mergeCells>
  <printOptions horizontalCentered="1" gridLines="1" gridLinesSet="0"/>
  <pageMargins left="0.5" right="0.5" top="0.5" bottom="0" header="0" footer="0"/>
  <pageSetup scale="44"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55"/>
  <sheetViews>
    <sheetView topLeftCell="A16" zoomScaleNormal="100" zoomScalePageLayoutView="59" workbookViewId="0">
      <selection activeCell="C38" sqref="C38"/>
    </sheetView>
  </sheetViews>
  <sheetFormatPr defaultColWidth="8.9140625" defaultRowHeight="15.5" x14ac:dyDescent="0.35"/>
  <cols>
    <col min="1" max="1" width="35.6640625" style="112" customWidth="1"/>
    <col min="2" max="2" width="18.08203125" style="112" customWidth="1"/>
    <col min="3" max="4" width="13.6640625" style="112" customWidth="1"/>
    <col min="5" max="11" width="11.6640625" style="112" customWidth="1"/>
    <col min="12" max="12" width="14.33203125" style="112" customWidth="1"/>
    <col min="13" max="13" width="12.6640625" style="112" customWidth="1"/>
    <col min="14" max="14" width="14.08203125" style="112" customWidth="1"/>
    <col min="15" max="15" width="12.6640625" style="112" customWidth="1"/>
    <col min="16" max="16" width="13" style="112" customWidth="1"/>
    <col min="17" max="17" width="12.6640625" style="112" customWidth="1"/>
    <col min="18" max="256" width="8.9140625" style="112"/>
    <col min="257" max="257" width="35.6640625" style="112" customWidth="1"/>
    <col min="258" max="258" width="18.08203125" style="112" customWidth="1"/>
    <col min="259" max="260" width="13.6640625" style="112" customWidth="1"/>
    <col min="261" max="267" width="11.6640625" style="112" customWidth="1"/>
    <col min="268" max="268" width="14.33203125" style="112" customWidth="1"/>
    <col min="269" max="269" width="12.6640625" style="112" customWidth="1"/>
    <col min="270" max="270" width="14.08203125" style="112" customWidth="1"/>
    <col min="271" max="271" width="12.6640625" style="112" customWidth="1"/>
    <col min="272" max="272" width="13" style="112" customWidth="1"/>
    <col min="273" max="273" width="12.6640625" style="112" customWidth="1"/>
    <col min="274" max="512" width="8.9140625" style="112"/>
    <col min="513" max="513" width="35.6640625" style="112" customWidth="1"/>
    <col min="514" max="514" width="18.08203125" style="112" customWidth="1"/>
    <col min="515" max="516" width="13.6640625" style="112" customWidth="1"/>
    <col min="517" max="523" width="11.6640625" style="112" customWidth="1"/>
    <col min="524" max="524" width="14.33203125" style="112" customWidth="1"/>
    <col min="525" max="525" width="12.6640625" style="112" customWidth="1"/>
    <col min="526" max="526" width="14.08203125" style="112" customWidth="1"/>
    <col min="527" max="527" width="12.6640625" style="112" customWidth="1"/>
    <col min="528" max="528" width="13" style="112" customWidth="1"/>
    <col min="529" max="529" width="12.6640625" style="112" customWidth="1"/>
    <col min="530" max="768" width="8.9140625" style="112"/>
    <col min="769" max="769" width="35.6640625" style="112" customWidth="1"/>
    <col min="770" max="770" width="18.08203125" style="112" customWidth="1"/>
    <col min="771" max="772" width="13.6640625" style="112" customWidth="1"/>
    <col min="773" max="779" width="11.6640625" style="112" customWidth="1"/>
    <col min="780" max="780" width="14.33203125" style="112" customWidth="1"/>
    <col min="781" max="781" width="12.6640625" style="112" customWidth="1"/>
    <col min="782" max="782" width="14.08203125" style="112" customWidth="1"/>
    <col min="783" max="783" width="12.6640625" style="112" customWidth="1"/>
    <col min="784" max="784" width="13" style="112" customWidth="1"/>
    <col min="785" max="785" width="12.6640625" style="112" customWidth="1"/>
    <col min="786" max="1024" width="8.9140625" style="112"/>
    <col min="1025" max="1025" width="35.6640625" style="112" customWidth="1"/>
    <col min="1026" max="1026" width="18.08203125" style="112" customWidth="1"/>
    <col min="1027" max="1028" width="13.6640625" style="112" customWidth="1"/>
    <col min="1029" max="1035" width="11.6640625" style="112" customWidth="1"/>
    <col min="1036" max="1036" width="14.33203125" style="112" customWidth="1"/>
    <col min="1037" max="1037" width="12.6640625" style="112" customWidth="1"/>
    <col min="1038" max="1038" width="14.08203125" style="112" customWidth="1"/>
    <col min="1039" max="1039" width="12.6640625" style="112" customWidth="1"/>
    <col min="1040" max="1040" width="13" style="112" customWidth="1"/>
    <col min="1041" max="1041" width="12.6640625" style="112" customWidth="1"/>
    <col min="1042" max="1280" width="8.9140625" style="112"/>
    <col min="1281" max="1281" width="35.6640625" style="112" customWidth="1"/>
    <col min="1282" max="1282" width="18.08203125" style="112" customWidth="1"/>
    <col min="1283" max="1284" width="13.6640625" style="112" customWidth="1"/>
    <col min="1285" max="1291" width="11.6640625" style="112" customWidth="1"/>
    <col min="1292" max="1292" width="14.33203125" style="112" customWidth="1"/>
    <col min="1293" max="1293" width="12.6640625" style="112" customWidth="1"/>
    <col min="1294" max="1294" width="14.08203125" style="112" customWidth="1"/>
    <col min="1295" max="1295" width="12.6640625" style="112" customWidth="1"/>
    <col min="1296" max="1296" width="13" style="112" customWidth="1"/>
    <col min="1297" max="1297" width="12.6640625" style="112" customWidth="1"/>
    <col min="1298" max="1536" width="8.9140625" style="112"/>
    <col min="1537" max="1537" width="35.6640625" style="112" customWidth="1"/>
    <col min="1538" max="1538" width="18.08203125" style="112" customWidth="1"/>
    <col min="1539" max="1540" width="13.6640625" style="112" customWidth="1"/>
    <col min="1541" max="1547" width="11.6640625" style="112" customWidth="1"/>
    <col min="1548" max="1548" width="14.33203125" style="112" customWidth="1"/>
    <col min="1549" max="1549" width="12.6640625" style="112" customWidth="1"/>
    <col min="1550" max="1550" width="14.08203125" style="112" customWidth="1"/>
    <col min="1551" max="1551" width="12.6640625" style="112" customWidth="1"/>
    <col min="1552" max="1552" width="13" style="112" customWidth="1"/>
    <col min="1553" max="1553" width="12.6640625" style="112" customWidth="1"/>
    <col min="1554" max="1792" width="8.9140625" style="112"/>
    <col min="1793" max="1793" width="35.6640625" style="112" customWidth="1"/>
    <col min="1794" max="1794" width="18.08203125" style="112" customWidth="1"/>
    <col min="1795" max="1796" width="13.6640625" style="112" customWidth="1"/>
    <col min="1797" max="1803" width="11.6640625" style="112" customWidth="1"/>
    <col min="1804" max="1804" width="14.33203125" style="112" customWidth="1"/>
    <col min="1805" max="1805" width="12.6640625" style="112" customWidth="1"/>
    <col min="1806" max="1806" width="14.08203125" style="112" customWidth="1"/>
    <col min="1807" max="1807" width="12.6640625" style="112" customWidth="1"/>
    <col min="1808" max="1808" width="13" style="112" customWidth="1"/>
    <col min="1809" max="1809" width="12.6640625" style="112" customWidth="1"/>
    <col min="1810" max="2048" width="8.9140625" style="112"/>
    <col min="2049" max="2049" width="35.6640625" style="112" customWidth="1"/>
    <col min="2050" max="2050" width="18.08203125" style="112" customWidth="1"/>
    <col min="2051" max="2052" width="13.6640625" style="112" customWidth="1"/>
    <col min="2053" max="2059" width="11.6640625" style="112" customWidth="1"/>
    <col min="2060" max="2060" width="14.33203125" style="112" customWidth="1"/>
    <col min="2061" max="2061" width="12.6640625" style="112" customWidth="1"/>
    <col min="2062" max="2062" width="14.08203125" style="112" customWidth="1"/>
    <col min="2063" max="2063" width="12.6640625" style="112" customWidth="1"/>
    <col min="2064" max="2064" width="13" style="112" customWidth="1"/>
    <col min="2065" max="2065" width="12.6640625" style="112" customWidth="1"/>
    <col min="2066" max="2304" width="8.9140625" style="112"/>
    <col min="2305" max="2305" width="35.6640625" style="112" customWidth="1"/>
    <col min="2306" max="2306" width="18.08203125" style="112" customWidth="1"/>
    <col min="2307" max="2308" width="13.6640625" style="112" customWidth="1"/>
    <col min="2309" max="2315" width="11.6640625" style="112" customWidth="1"/>
    <col min="2316" max="2316" width="14.33203125" style="112" customWidth="1"/>
    <col min="2317" max="2317" width="12.6640625" style="112" customWidth="1"/>
    <col min="2318" max="2318" width="14.08203125" style="112" customWidth="1"/>
    <col min="2319" max="2319" width="12.6640625" style="112" customWidth="1"/>
    <col min="2320" max="2320" width="13" style="112" customWidth="1"/>
    <col min="2321" max="2321" width="12.6640625" style="112" customWidth="1"/>
    <col min="2322" max="2560" width="8.9140625" style="112"/>
    <col min="2561" max="2561" width="35.6640625" style="112" customWidth="1"/>
    <col min="2562" max="2562" width="18.08203125" style="112" customWidth="1"/>
    <col min="2563" max="2564" width="13.6640625" style="112" customWidth="1"/>
    <col min="2565" max="2571" width="11.6640625" style="112" customWidth="1"/>
    <col min="2572" max="2572" width="14.33203125" style="112" customWidth="1"/>
    <col min="2573" max="2573" width="12.6640625" style="112" customWidth="1"/>
    <col min="2574" max="2574" width="14.08203125" style="112" customWidth="1"/>
    <col min="2575" max="2575" width="12.6640625" style="112" customWidth="1"/>
    <col min="2576" max="2576" width="13" style="112" customWidth="1"/>
    <col min="2577" max="2577" width="12.6640625" style="112" customWidth="1"/>
    <col min="2578" max="2816" width="8.9140625" style="112"/>
    <col min="2817" max="2817" width="35.6640625" style="112" customWidth="1"/>
    <col min="2818" max="2818" width="18.08203125" style="112" customWidth="1"/>
    <col min="2819" max="2820" width="13.6640625" style="112" customWidth="1"/>
    <col min="2821" max="2827" width="11.6640625" style="112" customWidth="1"/>
    <col min="2828" max="2828" width="14.33203125" style="112" customWidth="1"/>
    <col min="2829" max="2829" width="12.6640625" style="112" customWidth="1"/>
    <col min="2830" max="2830" width="14.08203125" style="112" customWidth="1"/>
    <col min="2831" max="2831" width="12.6640625" style="112" customWidth="1"/>
    <col min="2832" max="2832" width="13" style="112" customWidth="1"/>
    <col min="2833" max="2833" width="12.6640625" style="112" customWidth="1"/>
    <col min="2834" max="3072" width="8.9140625" style="112"/>
    <col min="3073" max="3073" width="35.6640625" style="112" customWidth="1"/>
    <col min="3074" max="3074" width="18.08203125" style="112" customWidth="1"/>
    <col min="3075" max="3076" width="13.6640625" style="112" customWidth="1"/>
    <col min="3077" max="3083" width="11.6640625" style="112" customWidth="1"/>
    <col min="3084" max="3084" width="14.33203125" style="112" customWidth="1"/>
    <col min="3085" max="3085" width="12.6640625" style="112" customWidth="1"/>
    <col min="3086" max="3086" width="14.08203125" style="112" customWidth="1"/>
    <col min="3087" max="3087" width="12.6640625" style="112" customWidth="1"/>
    <col min="3088" max="3088" width="13" style="112" customWidth="1"/>
    <col min="3089" max="3089" width="12.6640625" style="112" customWidth="1"/>
    <col min="3090" max="3328" width="8.9140625" style="112"/>
    <col min="3329" max="3329" width="35.6640625" style="112" customWidth="1"/>
    <col min="3330" max="3330" width="18.08203125" style="112" customWidth="1"/>
    <col min="3331" max="3332" width="13.6640625" style="112" customWidth="1"/>
    <col min="3333" max="3339" width="11.6640625" style="112" customWidth="1"/>
    <col min="3340" max="3340" width="14.33203125" style="112" customWidth="1"/>
    <col min="3341" max="3341" width="12.6640625" style="112" customWidth="1"/>
    <col min="3342" max="3342" width="14.08203125" style="112" customWidth="1"/>
    <col min="3343" max="3343" width="12.6640625" style="112" customWidth="1"/>
    <col min="3344" max="3344" width="13" style="112" customWidth="1"/>
    <col min="3345" max="3345" width="12.6640625" style="112" customWidth="1"/>
    <col min="3346" max="3584" width="8.9140625" style="112"/>
    <col min="3585" max="3585" width="35.6640625" style="112" customWidth="1"/>
    <col min="3586" max="3586" width="18.08203125" style="112" customWidth="1"/>
    <col min="3587" max="3588" width="13.6640625" style="112" customWidth="1"/>
    <col min="3589" max="3595" width="11.6640625" style="112" customWidth="1"/>
    <col min="3596" max="3596" width="14.33203125" style="112" customWidth="1"/>
    <col min="3597" max="3597" width="12.6640625" style="112" customWidth="1"/>
    <col min="3598" max="3598" width="14.08203125" style="112" customWidth="1"/>
    <col min="3599" max="3599" width="12.6640625" style="112" customWidth="1"/>
    <col min="3600" max="3600" width="13" style="112" customWidth="1"/>
    <col min="3601" max="3601" width="12.6640625" style="112" customWidth="1"/>
    <col min="3602" max="3840" width="8.9140625" style="112"/>
    <col min="3841" max="3841" width="35.6640625" style="112" customWidth="1"/>
    <col min="3842" max="3842" width="18.08203125" style="112" customWidth="1"/>
    <col min="3843" max="3844" width="13.6640625" style="112" customWidth="1"/>
    <col min="3845" max="3851" width="11.6640625" style="112" customWidth="1"/>
    <col min="3852" max="3852" width="14.33203125" style="112" customWidth="1"/>
    <col min="3853" max="3853" width="12.6640625" style="112" customWidth="1"/>
    <col min="3854" max="3854" width="14.08203125" style="112" customWidth="1"/>
    <col min="3855" max="3855" width="12.6640625" style="112" customWidth="1"/>
    <col min="3856" max="3856" width="13" style="112" customWidth="1"/>
    <col min="3857" max="3857" width="12.6640625" style="112" customWidth="1"/>
    <col min="3858" max="4096" width="8.9140625" style="112"/>
    <col min="4097" max="4097" width="35.6640625" style="112" customWidth="1"/>
    <col min="4098" max="4098" width="18.08203125" style="112" customWidth="1"/>
    <col min="4099" max="4100" width="13.6640625" style="112" customWidth="1"/>
    <col min="4101" max="4107" width="11.6640625" style="112" customWidth="1"/>
    <col min="4108" max="4108" width="14.33203125" style="112" customWidth="1"/>
    <col min="4109" max="4109" width="12.6640625" style="112" customWidth="1"/>
    <col min="4110" max="4110" width="14.08203125" style="112" customWidth="1"/>
    <col min="4111" max="4111" width="12.6640625" style="112" customWidth="1"/>
    <col min="4112" max="4112" width="13" style="112" customWidth="1"/>
    <col min="4113" max="4113" width="12.6640625" style="112" customWidth="1"/>
    <col min="4114" max="4352" width="8.9140625" style="112"/>
    <col min="4353" max="4353" width="35.6640625" style="112" customWidth="1"/>
    <col min="4354" max="4354" width="18.08203125" style="112" customWidth="1"/>
    <col min="4355" max="4356" width="13.6640625" style="112" customWidth="1"/>
    <col min="4357" max="4363" width="11.6640625" style="112" customWidth="1"/>
    <col min="4364" max="4364" width="14.33203125" style="112" customWidth="1"/>
    <col min="4365" max="4365" width="12.6640625" style="112" customWidth="1"/>
    <col min="4366" max="4366" width="14.08203125" style="112" customWidth="1"/>
    <col min="4367" max="4367" width="12.6640625" style="112" customWidth="1"/>
    <col min="4368" max="4368" width="13" style="112" customWidth="1"/>
    <col min="4369" max="4369" width="12.6640625" style="112" customWidth="1"/>
    <col min="4370" max="4608" width="8.9140625" style="112"/>
    <col min="4609" max="4609" width="35.6640625" style="112" customWidth="1"/>
    <col min="4610" max="4610" width="18.08203125" style="112" customWidth="1"/>
    <col min="4611" max="4612" width="13.6640625" style="112" customWidth="1"/>
    <col min="4613" max="4619" width="11.6640625" style="112" customWidth="1"/>
    <col min="4620" max="4620" width="14.33203125" style="112" customWidth="1"/>
    <col min="4621" max="4621" width="12.6640625" style="112" customWidth="1"/>
    <col min="4622" max="4622" width="14.08203125" style="112" customWidth="1"/>
    <col min="4623" max="4623" width="12.6640625" style="112" customWidth="1"/>
    <col min="4624" max="4624" width="13" style="112" customWidth="1"/>
    <col min="4625" max="4625" width="12.6640625" style="112" customWidth="1"/>
    <col min="4626" max="4864" width="8.9140625" style="112"/>
    <col min="4865" max="4865" width="35.6640625" style="112" customWidth="1"/>
    <col min="4866" max="4866" width="18.08203125" style="112" customWidth="1"/>
    <col min="4867" max="4868" width="13.6640625" style="112" customWidth="1"/>
    <col min="4869" max="4875" width="11.6640625" style="112" customWidth="1"/>
    <col min="4876" max="4876" width="14.33203125" style="112" customWidth="1"/>
    <col min="4877" max="4877" width="12.6640625" style="112" customWidth="1"/>
    <col min="4878" max="4878" width="14.08203125" style="112" customWidth="1"/>
    <col min="4879" max="4879" width="12.6640625" style="112" customWidth="1"/>
    <col min="4880" max="4880" width="13" style="112" customWidth="1"/>
    <col min="4881" max="4881" width="12.6640625" style="112" customWidth="1"/>
    <col min="4882" max="5120" width="8.9140625" style="112"/>
    <col min="5121" max="5121" width="35.6640625" style="112" customWidth="1"/>
    <col min="5122" max="5122" width="18.08203125" style="112" customWidth="1"/>
    <col min="5123" max="5124" width="13.6640625" style="112" customWidth="1"/>
    <col min="5125" max="5131" width="11.6640625" style="112" customWidth="1"/>
    <col min="5132" max="5132" width="14.33203125" style="112" customWidth="1"/>
    <col min="5133" max="5133" width="12.6640625" style="112" customWidth="1"/>
    <col min="5134" max="5134" width="14.08203125" style="112" customWidth="1"/>
    <col min="5135" max="5135" width="12.6640625" style="112" customWidth="1"/>
    <col min="5136" max="5136" width="13" style="112" customWidth="1"/>
    <col min="5137" max="5137" width="12.6640625" style="112" customWidth="1"/>
    <col min="5138" max="5376" width="8.9140625" style="112"/>
    <col min="5377" max="5377" width="35.6640625" style="112" customWidth="1"/>
    <col min="5378" max="5378" width="18.08203125" style="112" customWidth="1"/>
    <col min="5379" max="5380" width="13.6640625" style="112" customWidth="1"/>
    <col min="5381" max="5387" width="11.6640625" style="112" customWidth="1"/>
    <col min="5388" max="5388" width="14.33203125" style="112" customWidth="1"/>
    <col min="5389" max="5389" width="12.6640625" style="112" customWidth="1"/>
    <col min="5390" max="5390" width="14.08203125" style="112" customWidth="1"/>
    <col min="5391" max="5391" width="12.6640625" style="112" customWidth="1"/>
    <col min="5392" max="5392" width="13" style="112" customWidth="1"/>
    <col min="5393" max="5393" width="12.6640625" style="112" customWidth="1"/>
    <col min="5394" max="5632" width="8.9140625" style="112"/>
    <col min="5633" max="5633" width="35.6640625" style="112" customWidth="1"/>
    <col min="5634" max="5634" width="18.08203125" style="112" customWidth="1"/>
    <col min="5635" max="5636" width="13.6640625" style="112" customWidth="1"/>
    <col min="5637" max="5643" width="11.6640625" style="112" customWidth="1"/>
    <col min="5644" max="5644" width="14.33203125" style="112" customWidth="1"/>
    <col min="5645" max="5645" width="12.6640625" style="112" customWidth="1"/>
    <col min="5646" max="5646" width="14.08203125" style="112" customWidth="1"/>
    <col min="5647" max="5647" width="12.6640625" style="112" customWidth="1"/>
    <col min="5648" max="5648" width="13" style="112" customWidth="1"/>
    <col min="5649" max="5649" width="12.6640625" style="112" customWidth="1"/>
    <col min="5650" max="5888" width="8.9140625" style="112"/>
    <col min="5889" max="5889" width="35.6640625" style="112" customWidth="1"/>
    <col min="5890" max="5890" width="18.08203125" style="112" customWidth="1"/>
    <col min="5891" max="5892" width="13.6640625" style="112" customWidth="1"/>
    <col min="5893" max="5899" width="11.6640625" style="112" customWidth="1"/>
    <col min="5900" max="5900" width="14.33203125" style="112" customWidth="1"/>
    <col min="5901" max="5901" width="12.6640625" style="112" customWidth="1"/>
    <col min="5902" max="5902" width="14.08203125" style="112" customWidth="1"/>
    <col min="5903" max="5903" width="12.6640625" style="112" customWidth="1"/>
    <col min="5904" max="5904" width="13" style="112" customWidth="1"/>
    <col min="5905" max="5905" width="12.6640625" style="112" customWidth="1"/>
    <col min="5906" max="6144" width="8.9140625" style="112"/>
    <col min="6145" max="6145" width="35.6640625" style="112" customWidth="1"/>
    <col min="6146" max="6146" width="18.08203125" style="112" customWidth="1"/>
    <col min="6147" max="6148" width="13.6640625" style="112" customWidth="1"/>
    <col min="6149" max="6155" width="11.6640625" style="112" customWidth="1"/>
    <col min="6156" max="6156" width="14.33203125" style="112" customWidth="1"/>
    <col min="6157" max="6157" width="12.6640625" style="112" customWidth="1"/>
    <col min="6158" max="6158" width="14.08203125" style="112" customWidth="1"/>
    <col min="6159" max="6159" width="12.6640625" style="112" customWidth="1"/>
    <col min="6160" max="6160" width="13" style="112" customWidth="1"/>
    <col min="6161" max="6161" width="12.6640625" style="112" customWidth="1"/>
    <col min="6162" max="6400" width="8.9140625" style="112"/>
    <col min="6401" max="6401" width="35.6640625" style="112" customWidth="1"/>
    <col min="6402" max="6402" width="18.08203125" style="112" customWidth="1"/>
    <col min="6403" max="6404" width="13.6640625" style="112" customWidth="1"/>
    <col min="6405" max="6411" width="11.6640625" style="112" customWidth="1"/>
    <col min="6412" max="6412" width="14.33203125" style="112" customWidth="1"/>
    <col min="6413" max="6413" width="12.6640625" style="112" customWidth="1"/>
    <col min="6414" max="6414" width="14.08203125" style="112" customWidth="1"/>
    <col min="6415" max="6415" width="12.6640625" style="112" customWidth="1"/>
    <col min="6416" max="6416" width="13" style="112" customWidth="1"/>
    <col min="6417" max="6417" width="12.6640625" style="112" customWidth="1"/>
    <col min="6418" max="6656" width="8.9140625" style="112"/>
    <col min="6657" max="6657" width="35.6640625" style="112" customWidth="1"/>
    <col min="6658" max="6658" width="18.08203125" style="112" customWidth="1"/>
    <col min="6659" max="6660" width="13.6640625" style="112" customWidth="1"/>
    <col min="6661" max="6667" width="11.6640625" style="112" customWidth="1"/>
    <col min="6668" max="6668" width="14.33203125" style="112" customWidth="1"/>
    <col min="6669" max="6669" width="12.6640625" style="112" customWidth="1"/>
    <col min="6670" max="6670" width="14.08203125" style="112" customWidth="1"/>
    <col min="6671" max="6671" width="12.6640625" style="112" customWidth="1"/>
    <col min="6672" max="6672" width="13" style="112" customWidth="1"/>
    <col min="6673" max="6673" width="12.6640625" style="112" customWidth="1"/>
    <col min="6674" max="6912" width="8.9140625" style="112"/>
    <col min="6913" max="6913" width="35.6640625" style="112" customWidth="1"/>
    <col min="6914" max="6914" width="18.08203125" style="112" customWidth="1"/>
    <col min="6915" max="6916" width="13.6640625" style="112" customWidth="1"/>
    <col min="6917" max="6923" width="11.6640625" style="112" customWidth="1"/>
    <col min="6924" max="6924" width="14.33203125" style="112" customWidth="1"/>
    <col min="6925" max="6925" width="12.6640625" style="112" customWidth="1"/>
    <col min="6926" max="6926" width="14.08203125" style="112" customWidth="1"/>
    <col min="6927" max="6927" width="12.6640625" style="112" customWidth="1"/>
    <col min="6928" max="6928" width="13" style="112" customWidth="1"/>
    <col min="6929" max="6929" width="12.6640625" style="112" customWidth="1"/>
    <col min="6930" max="7168" width="8.9140625" style="112"/>
    <col min="7169" max="7169" width="35.6640625" style="112" customWidth="1"/>
    <col min="7170" max="7170" width="18.08203125" style="112" customWidth="1"/>
    <col min="7171" max="7172" width="13.6640625" style="112" customWidth="1"/>
    <col min="7173" max="7179" width="11.6640625" style="112" customWidth="1"/>
    <col min="7180" max="7180" width="14.33203125" style="112" customWidth="1"/>
    <col min="7181" max="7181" width="12.6640625" style="112" customWidth="1"/>
    <col min="7182" max="7182" width="14.08203125" style="112" customWidth="1"/>
    <col min="7183" max="7183" width="12.6640625" style="112" customWidth="1"/>
    <col min="7184" max="7184" width="13" style="112" customWidth="1"/>
    <col min="7185" max="7185" width="12.6640625" style="112" customWidth="1"/>
    <col min="7186" max="7424" width="8.9140625" style="112"/>
    <col min="7425" max="7425" width="35.6640625" style="112" customWidth="1"/>
    <col min="7426" max="7426" width="18.08203125" style="112" customWidth="1"/>
    <col min="7427" max="7428" width="13.6640625" style="112" customWidth="1"/>
    <col min="7429" max="7435" width="11.6640625" style="112" customWidth="1"/>
    <col min="7436" max="7436" width="14.33203125" style="112" customWidth="1"/>
    <col min="7437" max="7437" width="12.6640625" style="112" customWidth="1"/>
    <col min="7438" max="7438" width="14.08203125" style="112" customWidth="1"/>
    <col min="7439" max="7439" width="12.6640625" style="112" customWidth="1"/>
    <col min="7440" max="7440" width="13" style="112" customWidth="1"/>
    <col min="7441" max="7441" width="12.6640625" style="112" customWidth="1"/>
    <col min="7442" max="7680" width="8.9140625" style="112"/>
    <col min="7681" max="7681" width="35.6640625" style="112" customWidth="1"/>
    <col min="7682" max="7682" width="18.08203125" style="112" customWidth="1"/>
    <col min="7683" max="7684" width="13.6640625" style="112" customWidth="1"/>
    <col min="7685" max="7691" width="11.6640625" style="112" customWidth="1"/>
    <col min="7692" max="7692" width="14.33203125" style="112" customWidth="1"/>
    <col min="7693" max="7693" width="12.6640625" style="112" customWidth="1"/>
    <col min="7694" max="7694" width="14.08203125" style="112" customWidth="1"/>
    <col min="7695" max="7695" width="12.6640625" style="112" customWidth="1"/>
    <col min="7696" max="7696" width="13" style="112" customWidth="1"/>
    <col min="7697" max="7697" width="12.6640625" style="112" customWidth="1"/>
    <col min="7698" max="7936" width="8.9140625" style="112"/>
    <col min="7937" max="7937" width="35.6640625" style="112" customWidth="1"/>
    <col min="7938" max="7938" width="18.08203125" style="112" customWidth="1"/>
    <col min="7939" max="7940" width="13.6640625" style="112" customWidth="1"/>
    <col min="7941" max="7947" width="11.6640625" style="112" customWidth="1"/>
    <col min="7948" max="7948" width="14.33203125" style="112" customWidth="1"/>
    <col min="7949" max="7949" width="12.6640625" style="112" customWidth="1"/>
    <col min="7950" max="7950" width="14.08203125" style="112" customWidth="1"/>
    <col min="7951" max="7951" width="12.6640625" style="112" customWidth="1"/>
    <col min="7952" max="7952" width="13" style="112" customWidth="1"/>
    <col min="7953" max="7953" width="12.6640625" style="112" customWidth="1"/>
    <col min="7954" max="8192" width="8.9140625" style="112"/>
    <col min="8193" max="8193" width="35.6640625" style="112" customWidth="1"/>
    <col min="8194" max="8194" width="18.08203125" style="112" customWidth="1"/>
    <col min="8195" max="8196" width="13.6640625" style="112" customWidth="1"/>
    <col min="8197" max="8203" width="11.6640625" style="112" customWidth="1"/>
    <col min="8204" max="8204" width="14.33203125" style="112" customWidth="1"/>
    <col min="8205" max="8205" width="12.6640625" style="112" customWidth="1"/>
    <col min="8206" max="8206" width="14.08203125" style="112" customWidth="1"/>
    <col min="8207" max="8207" width="12.6640625" style="112" customWidth="1"/>
    <col min="8208" max="8208" width="13" style="112" customWidth="1"/>
    <col min="8209" max="8209" width="12.6640625" style="112" customWidth="1"/>
    <col min="8210" max="8448" width="8.9140625" style="112"/>
    <col min="8449" max="8449" width="35.6640625" style="112" customWidth="1"/>
    <col min="8450" max="8450" width="18.08203125" style="112" customWidth="1"/>
    <col min="8451" max="8452" width="13.6640625" style="112" customWidth="1"/>
    <col min="8453" max="8459" width="11.6640625" style="112" customWidth="1"/>
    <col min="8460" max="8460" width="14.33203125" style="112" customWidth="1"/>
    <col min="8461" max="8461" width="12.6640625" style="112" customWidth="1"/>
    <col min="8462" max="8462" width="14.08203125" style="112" customWidth="1"/>
    <col min="8463" max="8463" width="12.6640625" style="112" customWidth="1"/>
    <col min="8464" max="8464" width="13" style="112" customWidth="1"/>
    <col min="8465" max="8465" width="12.6640625" style="112" customWidth="1"/>
    <col min="8466" max="8704" width="8.9140625" style="112"/>
    <col min="8705" max="8705" width="35.6640625" style="112" customWidth="1"/>
    <col min="8706" max="8706" width="18.08203125" style="112" customWidth="1"/>
    <col min="8707" max="8708" width="13.6640625" style="112" customWidth="1"/>
    <col min="8709" max="8715" width="11.6640625" style="112" customWidth="1"/>
    <col min="8716" max="8716" width="14.33203125" style="112" customWidth="1"/>
    <col min="8717" max="8717" width="12.6640625" style="112" customWidth="1"/>
    <col min="8718" max="8718" width="14.08203125" style="112" customWidth="1"/>
    <col min="8719" max="8719" width="12.6640625" style="112" customWidth="1"/>
    <col min="8720" max="8720" width="13" style="112" customWidth="1"/>
    <col min="8721" max="8721" width="12.6640625" style="112" customWidth="1"/>
    <col min="8722" max="8960" width="8.9140625" style="112"/>
    <col min="8961" max="8961" width="35.6640625" style="112" customWidth="1"/>
    <col min="8962" max="8962" width="18.08203125" style="112" customWidth="1"/>
    <col min="8963" max="8964" width="13.6640625" style="112" customWidth="1"/>
    <col min="8965" max="8971" width="11.6640625" style="112" customWidth="1"/>
    <col min="8972" max="8972" width="14.33203125" style="112" customWidth="1"/>
    <col min="8973" max="8973" width="12.6640625" style="112" customWidth="1"/>
    <col min="8974" max="8974" width="14.08203125" style="112" customWidth="1"/>
    <col min="8975" max="8975" width="12.6640625" style="112" customWidth="1"/>
    <col min="8976" max="8976" width="13" style="112" customWidth="1"/>
    <col min="8977" max="8977" width="12.6640625" style="112" customWidth="1"/>
    <col min="8978" max="9216" width="8.9140625" style="112"/>
    <col min="9217" max="9217" width="35.6640625" style="112" customWidth="1"/>
    <col min="9218" max="9218" width="18.08203125" style="112" customWidth="1"/>
    <col min="9219" max="9220" width="13.6640625" style="112" customWidth="1"/>
    <col min="9221" max="9227" width="11.6640625" style="112" customWidth="1"/>
    <col min="9228" max="9228" width="14.33203125" style="112" customWidth="1"/>
    <col min="9229" max="9229" width="12.6640625" style="112" customWidth="1"/>
    <col min="9230" max="9230" width="14.08203125" style="112" customWidth="1"/>
    <col min="9231" max="9231" width="12.6640625" style="112" customWidth="1"/>
    <col min="9232" max="9232" width="13" style="112" customWidth="1"/>
    <col min="9233" max="9233" width="12.6640625" style="112" customWidth="1"/>
    <col min="9234" max="9472" width="8.9140625" style="112"/>
    <col min="9473" max="9473" width="35.6640625" style="112" customWidth="1"/>
    <col min="9474" max="9474" width="18.08203125" style="112" customWidth="1"/>
    <col min="9475" max="9476" width="13.6640625" style="112" customWidth="1"/>
    <col min="9477" max="9483" width="11.6640625" style="112" customWidth="1"/>
    <col min="9484" max="9484" width="14.33203125" style="112" customWidth="1"/>
    <col min="9485" max="9485" width="12.6640625" style="112" customWidth="1"/>
    <col min="9486" max="9486" width="14.08203125" style="112" customWidth="1"/>
    <col min="9487" max="9487" width="12.6640625" style="112" customWidth="1"/>
    <col min="9488" max="9488" width="13" style="112" customWidth="1"/>
    <col min="9489" max="9489" width="12.6640625" style="112" customWidth="1"/>
    <col min="9490" max="9728" width="8.9140625" style="112"/>
    <col min="9729" max="9729" width="35.6640625" style="112" customWidth="1"/>
    <col min="9730" max="9730" width="18.08203125" style="112" customWidth="1"/>
    <col min="9731" max="9732" width="13.6640625" style="112" customWidth="1"/>
    <col min="9733" max="9739" width="11.6640625" style="112" customWidth="1"/>
    <col min="9740" max="9740" width="14.33203125" style="112" customWidth="1"/>
    <col min="9741" max="9741" width="12.6640625" style="112" customWidth="1"/>
    <col min="9742" max="9742" width="14.08203125" style="112" customWidth="1"/>
    <col min="9743" max="9743" width="12.6640625" style="112" customWidth="1"/>
    <col min="9744" max="9744" width="13" style="112" customWidth="1"/>
    <col min="9745" max="9745" width="12.6640625" style="112" customWidth="1"/>
    <col min="9746" max="9984" width="8.9140625" style="112"/>
    <col min="9985" max="9985" width="35.6640625" style="112" customWidth="1"/>
    <col min="9986" max="9986" width="18.08203125" style="112" customWidth="1"/>
    <col min="9987" max="9988" width="13.6640625" style="112" customWidth="1"/>
    <col min="9989" max="9995" width="11.6640625" style="112" customWidth="1"/>
    <col min="9996" max="9996" width="14.33203125" style="112" customWidth="1"/>
    <col min="9997" max="9997" width="12.6640625" style="112" customWidth="1"/>
    <col min="9998" max="9998" width="14.08203125" style="112" customWidth="1"/>
    <col min="9999" max="9999" width="12.6640625" style="112" customWidth="1"/>
    <col min="10000" max="10000" width="13" style="112" customWidth="1"/>
    <col min="10001" max="10001" width="12.6640625" style="112" customWidth="1"/>
    <col min="10002" max="10240" width="8.9140625" style="112"/>
    <col min="10241" max="10241" width="35.6640625" style="112" customWidth="1"/>
    <col min="10242" max="10242" width="18.08203125" style="112" customWidth="1"/>
    <col min="10243" max="10244" width="13.6640625" style="112" customWidth="1"/>
    <col min="10245" max="10251" width="11.6640625" style="112" customWidth="1"/>
    <col min="10252" max="10252" width="14.33203125" style="112" customWidth="1"/>
    <col min="10253" max="10253" width="12.6640625" style="112" customWidth="1"/>
    <col min="10254" max="10254" width="14.08203125" style="112" customWidth="1"/>
    <col min="10255" max="10255" width="12.6640625" style="112" customWidth="1"/>
    <col min="10256" max="10256" width="13" style="112" customWidth="1"/>
    <col min="10257" max="10257" width="12.6640625" style="112" customWidth="1"/>
    <col min="10258" max="10496" width="8.9140625" style="112"/>
    <col min="10497" max="10497" width="35.6640625" style="112" customWidth="1"/>
    <col min="10498" max="10498" width="18.08203125" style="112" customWidth="1"/>
    <col min="10499" max="10500" width="13.6640625" style="112" customWidth="1"/>
    <col min="10501" max="10507" width="11.6640625" style="112" customWidth="1"/>
    <col min="10508" max="10508" width="14.33203125" style="112" customWidth="1"/>
    <col min="10509" max="10509" width="12.6640625" style="112" customWidth="1"/>
    <col min="10510" max="10510" width="14.08203125" style="112" customWidth="1"/>
    <col min="10511" max="10511" width="12.6640625" style="112" customWidth="1"/>
    <col min="10512" max="10512" width="13" style="112" customWidth="1"/>
    <col min="10513" max="10513" width="12.6640625" style="112" customWidth="1"/>
    <col min="10514" max="10752" width="8.9140625" style="112"/>
    <col min="10753" max="10753" width="35.6640625" style="112" customWidth="1"/>
    <col min="10754" max="10754" width="18.08203125" style="112" customWidth="1"/>
    <col min="10755" max="10756" width="13.6640625" style="112" customWidth="1"/>
    <col min="10757" max="10763" width="11.6640625" style="112" customWidth="1"/>
    <col min="10764" max="10764" width="14.33203125" style="112" customWidth="1"/>
    <col min="10765" max="10765" width="12.6640625" style="112" customWidth="1"/>
    <col min="10766" max="10766" width="14.08203125" style="112" customWidth="1"/>
    <col min="10767" max="10767" width="12.6640625" style="112" customWidth="1"/>
    <col min="10768" max="10768" width="13" style="112" customWidth="1"/>
    <col min="10769" max="10769" width="12.6640625" style="112" customWidth="1"/>
    <col min="10770" max="11008" width="8.9140625" style="112"/>
    <col min="11009" max="11009" width="35.6640625" style="112" customWidth="1"/>
    <col min="11010" max="11010" width="18.08203125" style="112" customWidth="1"/>
    <col min="11011" max="11012" width="13.6640625" style="112" customWidth="1"/>
    <col min="11013" max="11019" width="11.6640625" style="112" customWidth="1"/>
    <col min="11020" max="11020" width="14.33203125" style="112" customWidth="1"/>
    <col min="11021" max="11021" width="12.6640625" style="112" customWidth="1"/>
    <col min="11022" max="11022" width="14.08203125" style="112" customWidth="1"/>
    <col min="11023" max="11023" width="12.6640625" style="112" customWidth="1"/>
    <col min="11024" max="11024" width="13" style="112" customWidth="1"/>
    <col min="11025" max="11025" width="12.6640625" style="112" customWidth="1"/>
    <col min="11026" max="11264" width="8.9140625" style="112"/>
    <col min="11265" max="11265" width="35.6640625" style="112" customWidth="1"/>
    <col min="11266" max="11266" width="18.08203125" style="112" customWidth="1"/>
    <col min="11267" max="11268" width="13.6640625" style="112" customWidth="1"/>
    <col min="11269" max="11275" width="11.6640625" style="112" customWidth="1"/>
    <col min="11276" max="11276" width="14.33203125" style="112" customWidth="1"/>
    <col min="11277" max="11277" width="12.6640625" style="112" customWidth="1"/>
    <col min="11278" max="11278" width="14.08203125" style="112" customWidth="1"/>
    <col min="11279" max="11279" width="12.6640625" style="112" customWidth="1"/>
    <col min="11280" max="11280" width="13" style="112" customWidth="1"/>
    <col min="11281" max="11281" width="12.6640625" style="112" customWidth="1"/>
    <col min="11282" max="11520" width="8.9140625" style="112"/>
    <col min="11521" max="11521" width="35.6640625" style="112" customWidth="1"/>
    <col min="11522" max="11522" width="18.08203125" style="112" customWidth="1"/>
    <col min="11523" max="11524" width="13.6640625" style="112" customWidth="1"/>
    <col min="11525" max="11531" width="11.6640625" style="112" customWidth="1"/>
    <col min="11532" max="11532" width="14.33203125" style="112" customWidth="1"/>
    <col min="11533" max="11533" width="12.6640625" style="112" customWidth="1"/>
    <col min="11534" max="11534" width="14.08203125" style="112" customWidth="1"/>
    <col min="11535" max="11535" width="12.6640625" style="112" customWidth="1"/>
    <col min="11536" max="11536" width="13" style="112" customWidth="1"/>
    <col min="11537" max="11537" width="12.6640625" style="112" customWidth="1"/>
    <col min="11538" max="11776" width="8.9140625" style="112"/>
    <col min="11777" max="11777" width="35.6640625" style="112" customWidth="1"/>
    <col min="11778" max="11778" width="18.08203125" style="112" customWidth="1"/>
    <col min="11779" max="11780" width="13.6640625" style="112" customWidth="1"/>
    <col min="11781" max="11787" width="11.6640625" style="112" customWidth="1"/>
    <col min="11788" max="11788" width="14.33203125" style="112" customWidth="1"/>
    <col min="11789" max="11789" width="12.6640625" style="112" customWidth="1"/>
    <col min="11790" max="11790" width="14.08203125" style="112" customWidth="1"/>
    <col min="11791" max="11791" width="12.6640625" style="112" customWidth="1"/>
    <col min="11792" max="11792" width="13" style="112" customWidth="1"/>
    <col min="11793" max="11793" width="12.6640625" style="112" customWidth="1"/>
    <col min="11794" max="12032" width="8.9140625" style="112"/>
    <col min="12033" max="12033" width="35.6640625" style="112" customWidth="1"/>
    <col min="12034" max="12034" width="18.08203125" style="112" customWidth="1"/>
    <col min="12035" max="12036" width="13.6640625" style="112" customWidth="1"/>
    <col min="12037" max="12043" width="11.6640625" style="112" customWidth="1"/>
    <col min="12044" max="12044" width="14.33203125" style="112" customWidth="1"/>
    <col min="12045" max="12045" width="12.6640625" style="112" customWidth="1"/>
    <col min="12046" max="12046" width="14.08203125" style="112" customWidth="1"/>
    <col min="12047" max="12047" width="12.6640625" style="112" customWidth="1"/>
    <col min="12048" max="12048" width="13" style="112" customWidth="1"/>
    <col min="12049" max="12049" width="12.6640625" style="112" customWidth="1"/>
    <col min="12050" max="12288" width="8.9140625" style="112"/>
    <col min="12289" max="12289" width="35.6640625" style="112" customWidth="1"/>
    <col min="12290" max="12290" width="18.08203125" style="112" customWidth="1"/>
    <col min="12291" max="12292" width="13.6640625" style="112" customWidth="1"/>
    <col min="12293" max="12299" width="11.6640625" style="112" customWidth="1"/>
    <col min="12300" max="12300" width="14.33203125" style="112" customWidth="1"/>
    <col min="12301" max="12301" width="12.6640625" style="112" customWidth="1"/>
    <col min="12302" max="12302" width="14.08203125" style="112" customWidth="1"/>
    <col min="12303" max="12303" width="12.6640625" style="112" customWidth="1"/>
    <col min="12304" max="12304" width="13" style="112" customWidth="1"/>
    <col min="12305" max="12305" width="12.6640625" style="112" customWidth="1"/>
    <col min="12306" max="12544" width="8.9140625" style="112"/>
    <col min="12545" max="12545" width="35.6640625" style="112" customWidth="1"/>
    <col min="12546" max="12546" width="18.08203125" style="112" customWidth="1"/>
    <col min="12547" max="12548" width="13.6640625" style="112" customWidth="1"/>
    <col min="12549" max="12555" width="11.6640625" style="112" customWidth="1"/>
    <col min="12556" max="12556" width="14.33203125" style="112" customWidth="1"/>
    <col min="12557" max="12557" width="12.6640625" style="112" customWidth="1"/>
    <col min="12558" max="12558" width="14.08203125" style="112" customWidth="1"/>
    <col min="12559" max="12559" width="12.6640625" style="112" customWidth="1"/>
    <col min="12560" max="12560" width="13" style="112" customWidth="1"/>
    <col min="12561" max="12561" width="12.6640625" style="112" customWidth="1"/>
    <col min="12562" max="12800" width="8.9140625" style="112"/>
    <col min="12801" max="12801" width="35.6640625" style="112" customWidth="1"/>
    <col min="12802" max="12802" width="18.08203125" style="112" customWidth="1"/>
    <col min="12803" max="12804" width="13.6640625" style="112" customWidth="1"/>
    <col min="12805" max="12811" width="11.6640625" style="112" customWidth="1"/>
    <col min="12812" max="12812" width="14.33203125" style="112" customWidth="1"/>
    <col min="12813" max="12813" width="12.6640625" style="112" customWidth="1"/>
    <col min="12814" max="12814" width="14.08203125" style="112" customWidth="1"/>
    <col min="12815" max="12815" width="12.6640625" style="112" customWidth="1"/>
    <col min="12816" max="12816" width="13" style="112" customWidth="1"/>
    <col min="12817" max="12817" width="12.6640625" style="112" customWidth="1"/>
    <col min="12818" max="13056" width="8.9140625" style="112"/>
    <col min="13057" max="13057" width="35.6640625" style="112" customWidth="1"/>
    <col min="13058" max="13058" width="18.08203125" style="112" customWidth="1"/>
    <col min="13059" max="13060" width="13.6640625" style="112" customWidth="1"/>
    <col min="13061" max="13067" width="11.6640625" style="112" customWidth="1"/>
    <col min="13068" max="13068" width="14.33203125" style="112" customWidth="1"/>
    <col min="13069" max="13069" width="12.6640625" style="112" customWidth="1"/>
    <col min="13070" max="13070" width="14.08203125" style="112" customWidth="1"/>
    <col min="13071" max="13071" width="12.6640625" style="112" customWidth="1"/>
    <col min="13072" max="13072" width="13" style="112" customWidth="1"/>
    <col min="13073" max="13073" width="12.6640625" style="112" customWidth="1"/>
    <col min="13074" max="13312" width="8.9140625" style="112"/>
    <col min="13313" max="13313" width="35.6640625" style="112" customWidth="1"/>
    <col min="13314" max="13314" width="18.08203125" style="112" customWidth="1"/>
    <col min="13315" max="13316" width="13.6640625" style="112" customWidth="1"/>
    <col min="13317" max="13323" width="11.6640625" style="112" customWidth="1"/>
    <col min="13324" max="13324" width="14.33203125" style="112" customWidth="1"/>
    <col min="13325" max="13325" width="12.6640625" style="112" customWidth="1"/>
    <col min="13326" max="13326" width="14.08203125" style="112" customWidth="1"/>
    <col min="13327" max="13327" width="12.6640625" style="112" customWidth="1"/>
    <col min="13328" max="13328" width="13" style="112" customWidth="1"/>
    <col min="13329" max="13329" width="12.6640625" style="112" customWidth="1"/>
    <col min="13330" max="13568" width="8.9140625" style="112"/>
    <col min="13569" max="13569" width="35.6640625" style="112" customWidth="1"/>
    <col min="13570" max="13570" width="18.08203125" style="112" customWidth="1"/>
    <col min="13571" max="13572" width="13.6640625" style="112" customWidth="1"/>
    <col min="13573" max="13579" width="11.6640625" style="112" customWidth="1"/>
    <col min="13580" max="13580" width="14.33203125" style="112" customWidth="1"/>
    <col min="13581" max="13581" width="12.6640625" style="112" customWidth="1"/>
    <col min="13582" max="13582" width="14.08203125" style="112" customWidth="1"/>
    <col min="13583" max="13583" width="12.6640625" style="112" customWidth="1"/>
    <col min="13584" max="13584" width="13" style="112" customWidth="1"/>
    <col min="13585" max="13585" width="12.6640625" style="112" customWidth="1"/>
    <col min="13586" max="13824" width="8.9140625" style="112"/>
    <col min="13825" max="13825" width="35.6640625" style="112" customWidth="1"/>
    <col min="13826" max="13826" width="18.08203125" style="112" customWidth="1"/>
    <col min="13827" max="13828" width="13.6640625" style="112" customWidth="1"/>
    <col min="13829" max="13835" width="11.6640625" style="112" customWidth="1"/>
    <col min="13836" max="13836" width="14.33203125" style="112" customWidth="1"/>
    <col min="13837" max="13837" width="12.6640625" style="112" customWidth="1"/>
    <col min="13838" max="13838" width="14.08203125" style="112" customWidth="1"/>
    <col min="13839" max="13839" width="12.6640625" style="112" customWidth="1"/>
    <col min="13840" max="13840" width="13" style="112" customWidth="1"/>
    <col min="13841" max="13841" width="12.6640625" style="112" customWidth="1"/>
    <col min="13842" max="14080" width="8.9140625" style="112"/>
    <col min="14081" max="14081" width="35.6640625" style="112" customWidth="1"/>
    <col min="14082" max="14082" width="18.08203125" style="112" customWidth="1"/>
    <col min="14083" max="14084" width="13.6640625" style="112" customWidth="1"/>
    <col min="14085" max="14091" width="11.6640625" style="112" customWidth="1"/>
    <col min="14092" max="14092" width="14.33203125" style="112" customWidth="1"/>
    <col min="14093" max="14093" width="12.6640625" style="112" customWidth="1"/>
    <col min="14094" max="14094" width="14.08203125" style="112" customWidth="1"/>
    <col min="14095" max="14095" width="12.6640625" style="112" customWidth="1"/>
    <col min="14096" max="14096" width="13" style="112" customWidth="1"/>
    <col min="14097" max="14097" width="12.6640625" style="112" customWidth="1"/>
    <col min="14098" max="14336" width="8.9140625" style="112"/>
    <col min="14337" max="14337" width="35.6640625" style="112" customWidth="1"/>
    <col min="14338" max="14338" width="18.08203125" style="112" customWidth="1"/>
    <col min="14339" max="14340" width="13.6640625" style="112" customWidth="1"/>
    <col min="14341" max="14347" width="11.6640625" style="112" customWidth="1"/>
    <col min="14348" max="14348" width="14.33203125" style="112" customWidth="1"/>
    <col min="14349" max="14349" width="12.6640625" style="112" customWidth="1"/>
    <col min="14350" max="14350" width="14.08203125" style="112" customWidth="1"/>
    <col min="14351" max="14351" width="12.6640625" style="112" customWidth="1"/>
    <col min="14352" max="14352" width="13" style="112" customWidth="1"/>
    <col min="14353" max="14353" width="12.6640625" style="112" customWidth="1"/>
    <col min="14354" max="14592" width="8.9140625" style="112"/>
    <col min="14593" max="14593" width="35.6640625" style="112" customWidth="1"/>
    <col min="14594" max="14594" width="18.08203125" style="112" customWidth="1"/>
    <col min="14595" max="14596" width="13.6640625" style="112" customWidth="1"/>
    <col min="14597" max="14603" width="11.6640625" style="112" customWidth="1"/>
    <col min="14604" max="14604" width="14.33203125" style="112" customWidth="1"/>
    <col min="14605" max="14605" width="12.6640625" style="112" customWidth="1"/>
    <col min="14606" max="14606" width="14.08203125" style="112" customWidth="1"/>
    <col min="14607" max="14607" width="12.6640625" style="112" customWidth="1"/>
    <col min="14608" max="14608" width="13" style="112" customWidth="1"/>
    <col min="14609" max="14609" width="12.6640625" style="112" customWidth="1"/>
    <col min="14610" max="14848" width="8.9140625" style="112"/>
    <col min="14849" max="14849" width="35.6640625" style="112" customWidth="1"/>
    <col min="14850" max="14850" width="18.08203125" style="112" customWidth="1"/>
    <col min="14851" max="14852" width="13.6640625" style="112" customWidth="1"/>
    <col min="14853" max="14859" width="11.6640625" style="112" customWidth="1"/>
    <col min="14860" max="14860" width="14.33203125" style="112" customWidth="1"/>
    <col min="14861" max="14861" width="12.6640625" style="112" customWidth="1"/>
    <col min="14862" max="14862" width="14.08203125" style="112" customWidth="1"/>
    <col min="14863" max="14863" width="12.6640625" style="112" customWidth="1"/>
    <col min="14864" max="14864" width="13" style="112" customWidth="1"/>
    <col min="14865" max="14865" width="12.6640625" style="112" customWidth="1"/>
    <col min="14866" max="15104" width="8.9140625" style="112"/>
    <col min="15105" max="15105" width="35.6640625" style="112" customWidth="1"/>
    <col min="15106" max="15106" width="18.08203125" style="112" customWidth="1"/>
    <col min="15107" max="15108" width="13.6640625" style="112" customWidth="1"/>
    <col min="15109" max="15115" width="11.6640625" style="112" customWidth="1"/>
    <col min="15116" max="15116" width="14.33203125" style="112" customWidth="1"/>
    <col min="15117" max="15117" width="12.6640625" style="112" customWidth="1"/>
    <col min="15118" max="15118" width="14.08203125" style="112" customWidth="1"/>
    <col min="15119" max="15119" width="12.6640625" style="112" customWidth="1"/>
    <col min="15120" max="15120" width="13" style="112" customWidth="1"/>
    <col min="15121" max="15121" width="12.6640625" style="112" customWidth="1"/>
    <col min="15122" max="15360" width="8.9140625" style="112"/>
    <col min="15361" max="15361" width="35.6640625" style="112" customWidth="1"/>
    <col min="15362" max="15362" width="18.08203125" style="112" customWidth="1"/>
    <col min="15363" max="15364" width="13.6640625" style="112" customWidth="1"/>
    <col min="15365" max="15371" width="11.6640625" style="112" customWidth="1"/>
    <col min="15372" max="15372" width="14.33203125" style="112" customWidth="1"/>
    <col min="15373" max="15373" width="12.6640625" style="112" customWidth="1"/>
    <col min="15374" max="15374" width="14.08203125" style="112" customWidth="1"/>
    <col min="15375" max="15375" width="12.6640625" style="112" customWidth="1"/>
    <col min="15376" max="15376" width="13" style="112" customWidth="1"/>
    <col min="15377" max="15377" width="12.6640625" style="112" customWidth="1"/>
    <col min="15378" max="15616" width="8.9140625" style="112"/>
    <col min="15617" max="15617" width="35.6640625" style="112" customWidth="1"/>
    <col min="15618" max="15618" width="18.08203125" style="112" customWidth="1"/>
    <col min="15619" max="15620" width="13.6640625" style="112" customWidth="1"/>
    <col min="15621" max="15627" width="11.6640625" style="112" customWidth="1"/>
    <col min="15628" max="15628" width="14.33203125" style="112" customWidth="1"/>
    <col min="15629" max="15629" width="12.6640625" style="112" customWidth="1"/>
    <col min="15630" max="15630" width="14.08203125" style="112" customWidth="1"/>
    <col min="15631" max="15631" width="12.6640625" style="112" customWidth="1"/>
    <col min="15632" max="15632" width="13" style="112" customWidth="1"/>
    <col min="15633" max="15633" width="12.6640625" style="112" customWidth="1"/>
    <col min="15634" max="15872" width="8.9140625" style="112"/>
    <col min="15873" max="15873" width="35.6640625" style="112" customWidth="1"/>
    <col min="15874" max="15874" width="18.08203125" style="112" customWidth="1"/>
    <col min="15875" max="15876" width="13.6640625" style="112" customWidth="1"/>
    <col min="15877" max="15883" width="11.6640625" style="112" customWidth="1"/>
    <col min="15884" max="15884" width="14.33203125" style="112" customWidth="1"/>
    <col min="15885" max="15885" width="12.6640625" style="112" customWidth="1"/>
    <col min="15886" max="15886" width="14.08203125" style="112" customWidth="1"/>
    <col min="15887" max="15887" width="12.6640625" style="112" customWidth="1"/>
    <col min="15888" max="15888" width="13" style="112" customWidth="1"/>
    <col min="15889" max="15889" width="12.6640625" style="112" customWidth="1"/>
    <col min="15890" max="16128" width="8.9140625" style="112"/>
    <col min="16129" max="16129" width="35.6640625" style="112" customWidth="1"/>
    <col min="16130" max="16130" width="18.08203125" style="112" customWidth="1"/>
    <col min="16131" max="16132" width="13.6640625" style="112" customWidth="1"/>
    <col min="16133" max="16139" width="11.6640625" style="112" customWidth="1"/>
    <col min="16140" max="16140" width="14.33203125" style="112" customWidth="1"/>
    <col min="16141" max="16141" width="12.6640625" style="112" customWidth="1"/>
    <col min="16142" max="16142" width="14.08203125" style="112" customWidth="1"/>
    <col min="16143" max="16143" width="12.6640625" style="112" customWidth="1"/>
    <col min="16144" max="16144" width="13" style="112" customWidth="1"/>
    <col min="16145" max="16145" width="12.6640625" style="112" customWidth="1"/>
    <col min="16146" max="16384" width="8.9140625" style="112"/>
  </cols>
  <sheetData>
    <row r="1" spans="1:17" s="7" customFormat="1" ht="17.5" customHeight="1" x14ac:dyDescent="0.3">
      <c r="A1" s="628" t="s">
        <v>403</v>
      </c>
      <c r="B1" s="628"/>
      <c r="C1" s="628"/>
      <c r="D1" s="628"/>
      <c r="E1" s="628"/>
      <c r="F1" s="628"/>
      <c r="G1" s="628"/>
      <c r="H1" s="628"/>
      <c r="I1" s="628"/>
      <c r="J1" s="628"/>
      <c r="K1" s="628"/>
      <c r="L1" s="628"/>
      <c r="M1" s="628"/>
      <c r="N1" s="628"/>
      <c r="O1" s="628"/>
      <c r="P1" s="628"/>
    </row>
    <row r="2" spans="1:17" s="7" customFormat="1" ht="15.65" customHeight="1" x14ac:dyDescent="0.3">
      <c r="A2" s="628" t="s">
        <v>393</v>
      </c>
      <c r="B2" s="628"/>
      <c r="C2" s="628"/>
      <c r="D2" s="628"/>
      <c r="E2" s="628"/>
      <c r="F2" s="628"/>
      <c r="G2" s="628"/>
      <c r="H2" s="628"/>
      <c r="I2" s="628"/>
      <c r="J2" s="628"/>
      <c r="K2" s="628"/>
      <c r="L2" s="628"/>
      <c r="M2" s="628"/>
      <c r="N2" s="628"/>
      <c r="O2" s="628"/>
      <c r="P2" s="628"/>
    </row>
    <row r="3" spans="1:17" ht="16" thickBot="1" x14ac:dyDescent="0.4">
      <c r="A3" s="114"/>
      <c r="B3" s="114"/>
      <c r="D3" s="114" t="s">
        <v>224</v>
      </c>
      <c r="J3" s="115"/>
    </row>
    <row r="4" spans="1:17" ht="16" thickBot="1" x14ac:dyDescent="0.4">
      <c r="D4" s="112" t="s">
        <v>225</v>
      </c>
      <c r="F4" s="362">
        <v>0.02</v>
      </c>
      <c r="I4" s="112" t="s">
        <v>236</v>
      </c>
      <c r="J4" s="502">
        <f>'OP Budget (C)'!F12</f>
        <v>7.0000000000000007E-2</v>
      </c>
    </row>
    <row r="5" spans="1:17" ht="16" thickBot="1" x14ac:dyDescent="0.4">
      <c r="A5" s="112" t="s">
        <v>0</v>
      </c>
      <c r="D5" s="112" t="s">
        <v>328</v>
      </c>
      <c r="F5" s="362">
        <v>0.03</v>
      </c>
      <c r="H5" s="632" t="s">
        <v>370</v>
      </c>
      <c r="I5" s="632"/>
      <c r="J5" s="503">
        <f>'OP Budget (C)'!F14</f>
        <v>0.05</v>
      </c>
    </row>
    <row r="6" spans="1:17" ht="16" thickBot="1" x14ac:dyDescent="0.4">
      <c r="A6" s="365">
        <f>'Sources of Funds (A-1)'!B4</f>
        <v>0</v>
      </c>
      <c r="B6" s="366"/>
      <c r="D6" s="116" t="s">
        <v>226</v>
      </c>
      <c r="F6" s="362">
        <v>0.03</v>
      </c>
      <c r="K6" s="117" t="s">
        <v>1</v>
      </c>
      <c r="L6" s="364">
        <f>'Sources of Funds (A-1)'!I4</f>
        <v>0</v>
      </c>
    </row>
    <row r="7" spans="1:17" x14ac:dyDescent="0.35">
      <c r="A7" s="113"/>
      <c r="B7" s="113"/>
      <c r="C7" s="113"/>
      <c r="D7" s="113"/>
      <c r="E7" s="113"/>
      <c r="F7" s="363"/>
      <c r="G7" s="113"/>
      <c r="H7" s="113"/>
      <c r="I7" s="113"/>
      <c r="J7" s="113"/>
      <c r="K7" s="113"/>
      <c r="L7" s="363"/>
      <c r="M7" s="113"/>
      <c r="N7" s="113"/>
      <c r="O7" s="113"/>
      <c r="P7" s="113"/>
    </row>
    <row r="8" spans="1:17" x14ac:dyDescent="0.35">
      <c r="A8" s="631" t="s">
        <v>234</v>
      </c>
      <c r="B8" s="118">
        <v>1</v>
      </c>
      <c r="C8" s="55">
        <f t="shared" ref="C8:P8" si="0">B8+1</f>
        <v>2</v>
      </c>
      <c r="D8" s="55">
        <f t="shared" si="0"/>
        <v>3</v>
      </c>
      <c r="E8" s="55">
        <f t="shared" si="0"/>
        <v>4</v>
      </c>
      <c r="F8" s="55">
        <f t="shared" si="0"/>
        <v>5</v>
      </c>
      <c r="G8" s="55">
        <f t="shared" si="0"/>
        <v>6</v>
      </c>
      <c r="H8" s="55">
        <f t="shared" si="0"/>
        <v>7</v>
      </c>
      <c r="I8" s="55">
        <f t="shared" si="0"/>
        <v>8</v>
      </c>
      <c r="J8" s="55">
        <f t="shared" si="0"/>
        <v>9</v>
      </c>
      <c r="K8" s="55">
        <f t="shared" si="0"/>
        <v>10</v>
      </c>
      <c r="L8" s="55">
        <f t="shared" si="0"/>
        <v>11</v>
      </c>
      <c r="M8" s="55">
        <f t="shared" si="0"/>
        <v>12</v>
      </c>
      <c r="N8" s="55">
        <f t="shared" si="0"/>
        <v>13</v>
      </c>
      <c r="O8" s="55">
        <f t="shared" si="0"/>
        <v>14</v>
      </c>
      <c r="P8" s="55">
        <f t="shared" si="0"/>
        <v>15</v>
      </c>
    </row>
    <row r="9" spans="1:17" x14ac:dyDescent="0.35">
      <c r="A9" s="631"/>
      <c r="C9" s="51"/>
      <c r="D9" s="51"/>
      <c r="E9" s="51"/>
      <c r="F9" s="51"/>
      <c r="G9" s="51"/>
      <c r="H9" s="51"/>
      <c r="I9" s="51"/>
      <c r="J9" s="51"/>
      <c r="K9" s="51"/>
      <c r="L9" s="51"/>
      <c r="M9" s="51"/>
      <c r="N9" s="51"/>
      <c r="O9" s="51"/>
      <c r="P9" s="51"/>
    </row>
    <row r="10" spans="1:17" x14ac:dyDescent="0.35">
      <c r="A10" s="367"/>
      <c r="C10" s="51"/>
      <c r="D10" s="51"/>
      <c r="E10" s="51"/>
      <c r="F10" s="51"/>
      <c r="G10" s="51"/>
      <c r="H10" s="51"/>
      <c r="I10" s="51"/>
      <c r="J10" s="51"/>
      <c r="K10" s="51"/>
      <c r="L10" s="51"/>
      <c r="M10" s="51"/>
      <c r="N10" s="51"/>
      <c r="O10" s="51"/>
      <c r="P10" s="51"/>
    </row>
    <row r="11" spans="1:17" x14ac:dyDescent="0.35">
      <c r="A11" s="50" t="s">
        <v>227</v>
      </c>
      <c r="C11" s="51"/>
      <c r="D11" s="51"/>
      <c r="E11" s="51"/>
      <c r="F11" s="51"/>
      <c r="G11" s="51"/>
      <c r="H11" s="51"/>
      <c r="I11" s="51"/>
      <c r="J11" s="51"/>
      <c r="K11" s="51"/>
      <c r="L11" s="51"/>
      <c r="M11" s="51"/>
      <c r="N11" s="51"/>
      <c r="O11" s="51"/>
      <c r="P11" s="51"/>
      <c r="Q11" s="118"/>
    </row>
    <row r="12" spans="1:17" x14ac:dyDescent="0.35">
      <c r="A12" s="51" t="s">
        <v>298</v>
      </c>
      <c r="B12" s="339">
        <f>'OP Budget (C)'!G11</f>
        <v>0</v>
      </c>
      <c r="C12" s="55">
        <f>B12*(1+$F$4)</f>
        <v>0</v>
      </c>
      <c r="D12" s="55">
        <f t="shared" ref="D12:P12" si="1">C12*(1+$F$4)</f>
        <v>0</v>
      </c>
      <c r="E12" s="55">
        <f t="shared" si="1"/>
        <v>0</v>
      </c>
      <c r="F12" s="55">
        <f t="shared" si="1"/>
        <v>0</v>
      </c>
      <c r="G12" s="55">
        <f t="shared" si="1"/>
        <v>0</v>
      </c>
      <c r="H12" s="55">
        <f t="shared" si="1"/>
        <v>0</v>
      </c>
      <c r="I12" s="55">
        <f t="shared" si="1"/>
        <v>0</v>
      </c>
      <c r="J12" s="55">
        <f t="shared" si="1"/>
        <v>0</v>
      </c>
      <c r="K12" s="55">
        <f t="shared" si="1"/>
        <v>0</v>
      </c>
      <c r="L12" s="55">
        <f t="shared" si="1"/>
        <v>0</v>
      </c>
      <c r="M12" s="55">
        <f t="shared" si="1"/>
        <v>0</v>
      </c>
      <c r="N12" s="55">
        <f t="shared" si="1"/>
        <v>0</v>
      </c>
      <c r="O12" s="55">
        <f t="shared" si="1"/>
        <v>0</v>
      </c>
      <c r="P12" s="55">
        <f t="shared" si="1"/>
        <v>0</v>
      </c>
      <c r="Q12" s="118"/>
    </row>
    <row r="13" spans="1:17" x14ac:dyDescent="0.35">
      <c r="A13" s="51" t="s">
        <v>235</v>
      </c>
      <c r="B13" s="339">
        <f>'OP Budget (C)'!G12</f>
        <v>0</v>
      </c>
      <c r="C13" s="55">
        <f t="shared" ref="C13:P13" si="2">-(C12)*$J$4</f>
        <v>0</v>
      </c>
      <c r="D13" s="55">
        <f t="shared" si="2"/>
        <v>0</v>
      </c>
      <c r="E13" s="55">
        <f t="shared" si="2"/>
        <v>0</v>
      </c>
      <c r="F13" s="55">
        <f t="shared" si="2"/>
        <v>0</v>
      </c>
      <c r="G13" s="55">
        <f t="shared" si="2"/>
        <v>0</v>
      </c>
      <c r="H13" s="55">
        <f t="shared" si="2"/>
        <v>0</v>
      </c>
      <c r="I13" s="55">
        <f t="shared" si="2"/>
        <v>0</v>
      </c>
      <c r="J13" s="55">
        <f t="shared" si="2"/>
        <v>0</v>
      </c>
      <c r="K13" s="55">
        <f t="shared" si="2"/>
        <v>0</v>
      </c>
      <c r="L13" s="55">
        <f t="shared" si="2"/>
        <v>0</v>
      </c>
      <c r="M13" s="55">
        <f t="shared" si="2"/>
        <v>0</v>
      </c>
      <c r="N13" s="55">
        <f t="shared" si="2"/>
        <v>0</v>
      </c>
      <c r="O13" s="55">
        <f t="shared" si="2"/>
        <v>0</v>
      </c>
      <c r="P13" s="55">
        <f t="shared" si="2"/>
        <v>0</v>
      </c>
      <c r="Q13" s="118"/>
    </row>
    <row r="14" spans="1:17" x14ac:dyDescent="0.35">
      <c r="A14" s="51" t="s">
        <v>283</v>
      </c>
      <c r="B14" s="339">
        <f>'OP Budget (C)'!G13</f>
        <v>0</v>
      </c>
      <c r="C14" s="55">
        <f>B14*(1+$F$4)</f>
        <v>0</v>
      </c>
      <c r="D14" s="55">
        <f t="shared" ref="D14:P14" si="3">C14*(1+$F$4)</f>
        <v>0</v>
      </c>
      <c r="E14" s="55">
        <f t="shared" si="3"/>
        <v>0</v>
      </c>
      <c r="F14" s="55">
        <f t="shared" si="3"/>
        <v>0</v>
      </c>
      <c r="G14" s="55">
        <f t="shared" si="3"/>
        <v>0</v>
      </c>
      <c r="H14" s="55">
        <f t="shared" si="3"/>
        <v>0</v>
      </c>
      <c r="I14" s="55">
        <f t="shared" si="3"/>
        <v>0</v>
      </c>
      <c r="J14" s="55">
        <f t="shared" si="3"/>
        <v>0</v>
      </c>
      <c r="K14" s="55">
        <f t="shared" si="3"/>
        <v>0</v>
      </c>
      <c r="L14" s="55">
        <f t="shared" si="3"/>
        <v>0</v>
      </c>
      <c r="M14" s="55">
        <f t="shared" si="3"/>
        <v>0</v>
      </c>
      <c r="N14" s="55">
        <f t="shared" si="3"/>
        <v>0</v>
      </c>
      <c r="O14" s="55">
        <f t="shared" si="3"/>
        <v>0</v>
      </c>
      <c r="P14" s="55">
        <f t="shared" si="3"/>
        <v>0</v>
      </c>
      <c r="Q14" s="118"/>
    </row>
    <row r="15" spans="1:17" x14ac:dyDescent="0.35">
      <c r="A15" s="51" t="s">
        <v>286</v>
      </c>
      <c r="B15" s="339">
        <f>-B14*J5</f>
        <v>0</v>
      </c>
      <c r="C15" s="55">
        <f>C14*$J$5</f>
        <v>0</v>
      </c>
      <c r="D15" s="55">
        <f t="shared" ref="D15:P15" si="4">D14*$J$5</f>
        <v>0</v>
      </c>
      <c r="E15" s="55">
        <f t="shared" si="4"/>
        <v>0</v>
      </c>
      <c r="F15" s="55">
        <f t="shared" si="4"/>
        <v>0</v>
      </c>
      <c r="G15" s="55">
        <f t="shared" si="4"/>
        <v>0</v>
      </c>
      <c r="H15" s="55">
        <f t="shared" si="4"/>
        <v>0</v>
      </c>
      <c r="I15" s="55">
        <f t="shared" si="4"/>
        <v>0</v>
      </c>
      <c r="J15" s="55">
        <f t="shared" si="4"/>
        <v>0</v>
      </c>
      <c r="K15" s="55">
        <f t="shared" si="4"/>
        <v>0</v>
      </c>
      <c r="L15" s="55">
        <f t="shared" si="4"/>
        <v>0</v>
      </c>
      <c r="M15" s="55">
        <f t="shared" si="4"/>
        <v>0</v>
      </c>
      <c r="N15" s="55">
        <f t="shared" si="4"/>
        <v>0</v>
      </c>
      <c r="O15" s="55">
        <f t="shared" si="4"/>
        <v>0</v>
      </c>
      <c r="P15" s="55">
        <f t="shared" si="4"/>
        <v>0</v>
      </c>
      <c r="Q15" s="118"/>
    </row>
    <row r="16" spans="1:17" x14ac:dyDescent="0.35">
      <c r="A16" s="52" t="s">
        <v>330</v>
      </c>
      <c r="B16" s="340">
        <f>SUM(B12:B15)</f>
        <v>0</v>
      </c>
      <c r="C16" s="56">
        <f>+SUM(C12:C15)</f>
        <v>0</v>
      </c>
      <c r="D16" s="56">
        <f t="shared" ref="D16:P16" si="5">+SUM(D12:D15)</f>
        <v>0</v>
      </c>
      <c r="E16" s="56">
        <f t="shared" si="5"/>
        <v>0</v>
      </c>
      <c r="F16" s="56">
        <f t="shared" si="5"/>
        <v>0</v>
      </c>
      <c r="G16" s="56">
        <f t="shared" si="5"/>
        <v>0</v>
      </c>
      <c r="H16" s="56">
        <f t="shared" si="5"/>
        <v>0</v>
      </c>
      <c r="I16" s="56">
        <f t="shared" si="5"/>
        <v>0</v>
      </c>
      <c r="J16" s="56">
        <f t="shared" si="5"/>
        <v>0</v>
      </c>
      <c r="K16" s="56">
        <f t="shared" si="5"/>
        <v>0</v>
      </c>
      <c r="L16" s="56">
        <f t="shared" si="5"/>
        <v>0</v>
      </c>
      <c r="M16" s="56">
        <f t="shared" si="5"/>
        <v>0</v>
      </c>
      <c r="N16" s="56">
        <f>+SUM(N12:N15)</f>
        <v>0</v>
      </c>
      <c r="O16" s="56">
        <f t="shared" si="5"/>
        <v>0</v>
      </c>
      <c r="P16" s="56">
        <f t="shared" si="5"/>
        <v>0</v>
      </c>
      <c r="Q16" s="118"/>
    </row>
    <row r="17" spans="1:17" x14ac:dyDescent="0.35">
      <c r="A17" s="51"/>
      <c r="C17" s="51"/>
      <c r="D17" s="51"/>
      <c r="E17" s="51"/>
      <c r="F17" s="51"/>
      <c r="G17" s="51"/>
      <c r="H17" s="51"/>
      <c r="I17" s="51"/>
      <c r="J17" s="51"/>
      <c r="K17" s="51"/>
      <c r="L17" s="51"/>
      <c r="M17" s="51"/>
      <c r="N17" s="51"/>
      <c r="O17" s="51"/>
      <c r="P17" s="51"/>
      <c r="Q17" s="118"/>
    </row>
    <row r="18" spans="1:17" x14ac:dyDescent="0.35">
      <c r="A18" s="50" t="s">
        <v>228</v>
      </c>
      <c r="C18" s="51"/>
      <c r="D18" s="51"/>
      <c r="E18" s="51"/>
      <c r="F18" s="51"/>
      <c r="G18" s="51"/>
      <c r="H18" s="51"/>
      <c r="I18" s="51"/>
      <c r="J18" s="51"/>
      <c r="K18" s="51"/>
      <c r="L18" s="51"/>
      <c r="M18" s="51"/>
      <c r="N18" s="51"/>
      <c r="O18" s="51"/>
      <c r="P18" s="51"/>
    </row>
    <row r="19" spans="1:17" x14ac:dyDescent="0.35">
      <c r="A19" s="51" t="s">
        <v>295</v>
      </c>
      <c r="B19" s="339">
        <f>'OP Budget (C)'!G64-'OP Budget (C)'!G61-'OP Budget (C)'!G20-'OP Budget (C)'!G21</f>
        <v>0</v>
      </c>
      <c r="C19" s="55">
        <f>B19*(1+$F$5)</f>
        <v>0</v>
      </c>
      <c r="D19" s="55">
        <f t="shared" ref="D19:P19" si="6">C19*(1+$F$5)</f>
        <v>0</v>
      </c>
      <c r="E19" s="55">
        <f t="shared" si="6"/>
        <v>0</v>
      </c>
      <c r="F19" s="55">
        <f t="shared" si="6"/>
        <v>0</v>
      </c>
      <c r="G19" s="55">
        <f t="shared" si="6"/>
        <v>0</v>
      </c>
      <c r="H19" s="55">
        <f t="shared" si="6"/>
        <v>0</v>
      </c>
      <c r="I19" s="55">
        <f t="shared" si="6"/>
        <v>0</v>
      </c>
      <c r="J19" s="55">
        <f t="shared" si="6"/>
        <v>0</v>
      </c>
      <c r="K19" s="55">
        <f t="shared" si="6"/>
        <v>0</v>
      </c>
      <c r="L19" s="55">
        <f t="shared" si="6"/>
        <v>0</v>
      </c>
      <c r="M19" s="55">
        <f t="shared" si="6"/>
        <v>0</v>
      </c>
      <c r="N19" s="55">
        <f t="shared" si="6"/>
        <v>0</v>
      </c>
      <c r="O19" s="55">
        <f t="shared" si="6"/>
        <v>0</v>
      </c>
      <c r="P19" s="55">
        <f t="shared" si="6"/>
        <v>0</v>
      </c>
    </row>
    <row r="20" spans="1:17" x14ac:dyDescent="0.35">
      <c r="A20" s="51" t="s">
        <v>331</v>
      </c>
      <c r="B20" s="339">
        <f>'OP Budget (C)'!G20+'OP Budget (C)'!G21</f>
        <v>0</v>
      </c>
      <c r="C20" s="55">
        <f>B20*(1+$F$4)</f>
        <v>0</v>
      </c>
      <c r="D20" s="55">
        <f t="shared" ref="D20:P20" si="7">C20*(1+$F$4)</f>
        <v>0</v>
      </c>
      <c r="E20" s="55">
        <f t="shared" si="7"/>
        <v>0</v>
      </c>
      <c r="F20" s="55">
        <f t="shared" si="7"/>
        <v>0</v>
      </c>
      <c r="G20" s="55">
        <f t="shared" si="7"/>
        <v>0</v>
      </c>
      <c r="H20" s="55">
        <f t="shared" si="7"/>
        <v>0</v>
      </c>
      <c r="I20" s="55">
        <f t="shared" si="7"/>
        <v>0</v>
      </c>
      <c r="J20" s="55">
        <f t="shared" si="7"/>
        <v>0</v>
      </c>
      <c r="K20" s="55">
        <f t="shared" si="7"/>
        <v>0</v>
      </c>
      <c r="L20" s="55">
        <f t="shared" si="7"/>
        <v>0</v>
      </c>
      <c r="M20" s="55">
        <f t="shared" si="7"/>
        <v>0</v>
      </c>
      <c r="N20" s="55">
        <f t="shared" si="7"/>
        <v>0</v>
      </c>
      <c r="O20" s="55">
        <f t="shared" si="7"/>
        <v>0</v>
      </c>
      <c r="P20" s="55">
        <f t="shared" si="7"/>
        <v>0</v>
      </c>
    </row>
    <row r="21" spans="1:17" x14ac:dyDescent="0.35">
      <c r="A21" s="51" t="s">
        <v>299</v>
      </c>
      <c r="B21" s="339">
        <f>'OP Budget (C)'!G61</f>
        <v>0</v>
      </c>
      <c r="C21" s="55">
        <f>B21*(1+$F$6)</f>
        <v>0</v>
      </c>
      <c r="D21" s="55">
        <f t="shared" ref="D21:O21" si="8">C21*(1+$F$6)</f>
        <v>0</v>
      </c>
      <c r="E21" s="55">
        <f t="shared" si="8"/>
        <v>0</v>
      </c>
      <c r="F21" s="55">
        <f t="shared" si="8"/>
        <v>0</v>
      </c>
      <c r="G21" s="55">
        <f t="shared" si="8"/>
        <v>0</v>
      </c>
      <c r="H21" s="55">
        <f t="shared" si="8"/>
        <v>0</v>
      </c>
      <c r="I21" s="55">
        <f t="shared" si="8"/>
        <v>0</v>
      </c>
      <c r="J21" s="55">
        <f t="shared" si="8"/>
        <v>0</v>
      </c>
      <c r="K21" s="55">
        <f t="shared" si="8"/>
        <v>0</v>
      </c>
      <c r="L21" s="55">
        <f t="shared" si="8"/>
        <v>0</v>
      </c>
      <c r="M21" s="55">
        <f t="shared" si="8"/>
        <v>0</v>
      </c>
      <c r="N21" s="55">
        <f t="shared" si="8"/>
        <v>0</v>
      </c>
      <c r="O21" s="55">
        <f t="shared" si="8"/>
        <v>0</v>
      </c>
      <c r="P21" s="55">
        <f>O21*(1+$F$6)</f>
        <v>0</v>
      </c>
      <c r="Q21" s="118"/>
    </row>
    <row r="22" spans="1:17" x14ac:dyDescent="0.35">
      <c r="A22" s="51" t="s">
        <v>239</v>
      </c>
      <c r="B22" s="339">
        <f>SUM(B19:B21)</f>
        <v>0</v>
      </c>
      <c r="C22" s="55">
        <f t="shared" ref="C22:P22" si="9">SUM(C19:C21)</f>
        <v>0</v>
      </c>
      <c r="D22" s="55">
        <f t="shared" si="9"/>
        <v>0</v>
      </c>
      <c r="E22" s="55">
        <f t="shared" si="9"/>
        <v>0</v>
      </c>
      <c r="F22" s="55">
        <f t="shared" si="9"/>
        <v>0</v>
      </c>
      <c r="G22" s="55">
        <f t="shared" si="9"/>
        <v>0</v>
      </c>
      <c r="H22" s="55">
        <f t="shared" si="9"/>
        <v>0</v>
      </c>
      <c r="I22" s="55">
        <f t="shared" si="9"/>
        <v>0</v>
      </c>
      <c r="J22" s="55">
        <f t="shared" si="9"/>
        <v>0</v>
      </c>
      <c r="K22" s="55">
        <f t="shared" si="9"/>
        <v>0</v>
      </c>
      <c r="L22" s="55">
        <f t="shared" si="9"/>
        <v>0</v>
      </c>
      <c r="M22" s="55">
        <f t="shared" si="9"/>
        <v>0</v>
      </c>
      <c r="N22" s="55">
        <f t="shared" si="9"/>
        <v>0</v>
      </c>
      <c r="O22" s="55">
        <f t="shared" si="9"/>
        <v>0</v>
      </c>
      <c r="P22" s="55">
        <f t="shared" si="9"/>
        <v>0</v>
      </c>
      <c r="Q22" s="118"/>
    </row>
    <row r="23" spans="1:17" x14ac:dyDescent="0.35">
      <c r="A23" s="51"/>
      <c r="B23" s="119"/>
      <c r="C23" s="55"/>
      <c r="D23" s="55"/>
      <c r="E23" s="55"/>
      <c r="F23" s="55"/>
      <c r="G23" s="55"/>
      <c r="H23" s="55"/>
      <c r="I23" s="55"/>
      <c r="J23" s="55"/>
      <c r="K23" s="55"/>
      <c r="L23" s="55"/>
      <c r="M23" s="55"/>
      <c r="N23" s="55"/>
      <c r="O23" s="55"/>
      <c r="P23" s="55"/>
      <c r="Q23" s="118"/>
    </row>
    <row r="24" spans="1:17" x14ac:dyDescent="0.35">
      <c r="A24" s="52" t="s">
        <v>229</v>
      </c>
      <c r="B24" s="340">
        <f>B16-B22</f>
        <v>0</v>
      </c>
      <c r="C24" s="56">
        <f t="shared" ref="C24:P24" si="10">C16-C22</f>
        <v>0</v>
      </c>
      <c r="D24" s="56">
        <f t="shared" si="10"/>
        <v>0</v>
      </c>
      <c r="E24" s="56">
        <f t="shared" si="10"/>
        <v>0</v>
      </c>
      <c r="F24" s="56">
        <f t="shared" si="10"/>
        <v>0</v>
      </c>
      <c r="G24" s="56">
        <f t="shared" si="10"/>
        <v>0</v>
      </c>
      <c r="H24" s="56">
        <f t="shared" si="10"/>
        <v>0</v>
      </c>
      <c r="I24" s="56">
        <f t="shared" si="10"/>
        <v>0</v>
      </c>
      <c r="J24" s="56">
        <f t="shared" si="10"/>
        <v>0</v>
      </c>
      <c r="K24" s="56">
        <f t="shared" si="10"/>
        <v>0</v>
      </c>
      <c r="L24" s="56">
        <f t="shared" si="10"/>
        <v>0</v>
      </c>
      <c r="M24" s="56">
        <f t="shared" si="10"/>
        <v>0</v>
      </c>
      <c r="N24" s="56">
        <f t="shared" si="10"/>
        <v>0</v>
      </c>
      <c r="O24" s="56">
        <f t="shared" si="10"/>
        <v>0</v>
      </c>
      <c r="P24" s="56">
        <f t="shared" si="10"/>
        <v>0</v>
      </c>
      <c r="Q24" s="118"/>
    </row>
    <row r="25" spans="1:17" x14ac:dyDescent="0.35">
      <c r="A25" s="51"/>
      <c r="C25" s="51"/>
      <c r="D25" s="51"/>
      <c r="E25" s="51"/>
      <c r="F25" s="51"/>
      <c r="G25" s="51"/>
      <c r="H25" s="51"/>
      <c r="I25" s="51"/>
      <c r="J25" s="51"/>
      <c r="K25" s="51"/>
      <c r="L25" s="51"/>
      <c r="M25" s="51"/>
      <c r="N25" s="51"/>
      <c r="O25" s="51"/>
      <c r="P25" s="51"/>
      <c r="Q25" s="118"/>
    </row>
    <row r="26" spans="1:17" x14ac:dyDescent="0.35">
      <c r="A26" s="50" t="s">
        <v>238</v>
      </c>
      <c r="C26" s="51"/>
      <c r="D26" s="51"/>
      <c r="E26" s="51"/>
      <c r="F26" s="51"/>
      <c r="G26" s="51"/>
      <c r="H26" s="51"/>
      <c r="I26" s="51"/>
      <c r="J26" s="51"/>
      <c r="K26" s="51"/>
      <c r="L26" s="51"/>
      <c r="M26" s="51"/>
      <c r="N26" s="51"/>
      <c r="O26" s="51"/>
      <c r="P26" s="51"/>
    </row>
    <row r="27" spans="1:17" x14ac:dyDescent="0.35">
      <c r="A27" s="53" t="s">
        <v>174</v>
      </c>
      <c r="B27" s="344"/>
      <c r="C27" s="57">
        <f>B27</f>
        <v>0</v>
      </c>
      <c r="D27" s="57">
        <f t="shared" ref="D27:P27" si="11">C27</f>
        <v>0</v>
      </c>
      <c r="E27" s="57">
        <f t="shared" si="11"/>
        <v>0</v>
      </c>
      <c r="F27" s="57">
        <f t="shared" si="11"/>
        <v>0</v>
      </c>
      <c r="G27" s="57">
        <f t="shared" si="11"/>
        <v>0</v>
      </c>
      <c r="H27" s="57">
        <f t="shared" si="11"/>
        <v>0</v>
      </c>
      <c r="I27" s="57">
        <f t="shared" si="11"/>
        <v>0</v>
      </c>
      <c r="J27" s="57">
        <f t="shared" si="11"/>
        <v>0</v>
      </c>
      <c r="K27" s="57">
        <f t="shared" si="11"/>
        <v>0</v>
      </c>
      <c r="L27" s="57">
        <f t="shared" si="11"/>
        <v>0</v>
      </c>
      <c r="M27" s="57">
        <f t="shared" si="11"/>
        <v>0</v>
      </c>
      <c r="N27" s="57">
        <f t="shared" si="11"/>
        <v>0</v>
      </c>
      <c r="O27" s="57">
        <f t="shared" si="11"/>
        <v>0</v>
      </c>
      <c r="P27" s="57">
        <f t="shared" si="11"/>
        <v>0</v>
      </c>
      <c r="Q27" s="118"/>
    </row>
    <row r="28" spans="1:17" x14ac:dyDescent="0.35">
      <c r="A28" s="53" t="s">
        <v>175</v>
      </c>
      <c r="B28" s="344"/>
      <c r="C28" s="57">
        <f t="shared" ref="C28:P30" si="12">+B28</f>
        <v>0</v>
      </c>
      <c r="D28" s="57">
        <f t="shared" si="12"/>
        <v>0</v>
      </c>
      <c r="E28" s="57">
        <f t="shared" si="12"/>
        <v>0</v>
      </c>
      <c r="F28" s="57">
        <f t="shared" si="12"/>
        <v>0</v>
      </c>
      <c r="G28" s="57">
        <f t="shared" si="12"/>
        <v>0</v>
      </c>
      <c r="H28" s="57">
        <f t="shared" si="12"/>
        <v>0</v>
      </c>
      <c r="I28" s="57">
        <f t="shared" si="12"/>
        <v>0</v>
      </c>
      <c r="J28" s="57">
        <f t="shared" si="12"/>
        <v>0</v>
      </c>
      <c r="K28" s="57">
        <f t="shared" si="12"/>
        <v>0</v>
      </c>
      <c r="L28" s="57">
        <f t="shared" si="12"/>
        <v>0</v>
      </c>
      <c r="M28" s="57">
        <f t="shared" si="12"/>
        <v>0</v>
      </c>
      <c r="N28" s="57">
        <f t="shared" si="12"/>
        <v>0</v>
      </c>
      <c r="O28" s="57">
        <f t="shared" si="12"/>
        <v>0</v>
      </c>
      <c r="P28" s="57">
        <f t="shared" si="12"/>
        <v>0</v>
      </c>
      <c r="Q28" s="118"/>
    </row>
    <row r="29" spans="1:17" x14ac:dyDescent="0.35">
      <c r="A29" s="51" t="s">
        <v>180</v>
      </c>
      <c r="B29" s="344"/>
      <c r="C29" s="57">
        <f t="shared" si="12"/>
        <v>0</v>
      </c>
      <c r="D29" s="57">
        <f t="shared" si="12"/>
        <v>0</v>
      </c>
      <c r="E29" s="57">
        <f t="shared" si="12"/>
        <v>0</v>
      </c>
      <c r="F29" s="57">
        <f t="shared" si="12"/>
        <v>0</v>
      </c>
      <c r="G29" s="57">
        <f t="shared" si="12"/>
        <v>0</v>
      </c>
      <c r="H29" s="57">
        <f t="shared" si="12"/>
        <v>0</v>
      </c>
      <c r="I29" s="57">
        <f t="shared" si="12"/>
        <v>0</v>
      </c>
      <c r="J29" s="57">
        <f t="shared" si="12"/>
        <v>0</v>
      </c>
      <c r="K29" s="57">
        <f t="shared" si="12"/>
        <v>0</v>
      </c>
      <c r="L29" s="57">
        <f t="shared" si="12"/>
        <v>0</v>
      </c>
      <c r="M29" s="57">
        <f t="shared" si="12"/>
        <v>0</v>
      </c>
      <c r="N29" s="57">
        <f t="shared" si="12"/>
        <v>0</v>
      </c>
      <c r="O29" s="57">
        <f t="shared" si="12"/>
        <v>0</v>
      </c>
      <c r="P29" s="57">
        <f t="shared" si="12"/>
        <v>0</v>
      </c>
      <c r="Q29" s="118"/>
    </row>
    <row r="30" spans="1:17" x14ac:dyDescent="0.35">
      <c r="A30" s="51" t="s">
        <v>237</v>
      </c>
      <c r="B30" s="344"/>
      <c r="C30" s="57">
        <f t="shared" si="12"/>
        <v>0</v>
      </c>
      <c r="D30" s="57">
        <f t="shared" si="12"/>
        <v>0</v>
      </c>
      <c r="E30" s="57">
        <f t="shared" si="12"/>
        <v>0</v>
      </c>
      <c r="F30" s="57">
        <f t="shared" si="12"/>
        <v>0</v>
      </c>
      <c r="G30" s="57">
        <f t="shared" si="12"/>
        <v>0</v>
      </c>
      <c r="H30" s="57">
        <f t="shared" si="12"/>
        <v>0</v>
      </c>
      <c r="I30" s="57">
        <f t="shared" si="12"/>
        <v>0</v>
      </c>
      <c r="J30" s="57">
        <f t="shared" si="12"/>
        <v>0</v>
      </c>
      <c r="K30" s="57">
        <f t="shared" si="12"/>
        <v>0</v>
      </c>
      <c r="L30" s="57">
        <f t="shared" si="12"/>
        <v>0</v>
      </c>
      <c r="M30" s="57">
        <f t="shared" si="12"/>
        <v>0</v>
      </c>
      <c r="N30" s="57">
        <f t="shared" si="12"/>
        <v>0</v>
      </c>
      <c r="O30" s="57">
        <f t="shared" si="12"/>
        <v>0</v>
      </c>
      <c r="P30" s="57">
        <f t="shared" si="12"/>
        <v>0</v>
      </c>
    </row>
    <row r="31" spans="1:17" x14ac:dyDescent="0.35">
      <c r="A31" s="52" t="s">
        <v>230</v>
      </c>
      <c r="B31" s="340">
        <f>SUM(B27:B30)</f>
        <v>0</v>
      </c>
      <c r="C31" s="56">
        <f t="shared" ref="C31:P31" si="13">SUM(C27:C30)</f>
        <v>0</v>
      </c>
      <c r="D31" s="56">
        <f t="shared" si="13"/>
        <v>0</v>
      </c>
      <c r="E31" s="56">
        <f t="shared" si="13"/>
        <v>0</v>
      </c>
      <c r="F31" s="56">
        <f t="shared" si="13"/>
        <v>0</v>
      </c>
      <c r="G31" s="56">
        <f t="shared" si="13"/>
        <v>0</v>
      </c>
      <c r="H31" s="56">
        <f t="shared" si="13"/>
        <v>0</v>
      </c>
      <c r="I31" s="56">
        <f t="shared" si="13"/>
        <v>0</v>
      </c>
      <c r="J31" s="56">
        <f t="shared" si="13"/>
        <v>0</v>
      </c>
      <c r="K31" s="56">
        <f t="shared" si="13"/>
        <v>0</v>
      </c>
      <c r="L31" s="56">
        <f t="shared" si="13"/>
        <v>0</v>
      </c>
      <c r="M31" s="56">
        <f t="shared" si="13"/>
        <v>0</v>
      </c>
      <c r="N31" s="56">
        <f t="shared" si="13"/>
        <v>0</v>
      </c>
      <c r="O31" s="56">
        <f t="shared" si="13"/>
        <v>0</v>
      </c>
      <c r="P31" s="56">
        <f t="shared" si="13"/>
        <v>0</v>
      </c>
    </row>
    <row r="32" spans="1:17" x14ac:dyDescent="0.35">
      <c r="A32" s="51"/>
      <c r="C32" s="51"/>
      <c r="D32" s="51"/>
      <c r="E32" s="51"/>
      <c r="F32" s="51"/>
      <c r="G32" s="51"/>
      <c r="H32" s="51"/>
      <c r="I32" s="51"/>
      <c r="J32" s="51"/>
      <c r="K32" s="51"/>
      <c r="L32" s="51"/>
      <c r="M32" s="51"/>
      <c r="N32" s="51"/>
      <c r="O32" s="51"/>
      <c r="P32" s="51"/>
    </row>
    <row r="33" spans="1:16" x14ac:dyDescent="0.35">
      <c r="A33" s="52" t="s">
        <v>231</v>
      </c>
      <c r="B33" s="340">
        <f>B24-B31</f>
        <v>0</v>
      </c>
      <c r="C33" s="56">
        <f>C24-C31</f>
        <v>0</v>
      </c>
      <c r="D33" s="56">
        <f t="shared" ref="D33:P33" si="14">D24-D31</f>
        <v>0</v>
      </c>
      <c r="E33" s="56">
        <f t="shared" si="14"/>
        <v>0</v>
      </c>
      <c r="F33" s="56">
        <f t="shared" si="14"/>
        <v>0</v>
      </c>
      <c r="G33" s="56">
        <f t="shared" si="14"/>
        <v>0</v>
      </c>
      <c r="H33" s="56">
        <f t="shared" si="14"/>
        <v>0</v>
      </c>
      <c r="I33" s="56">
        <f t="shared" si="14"/>
        <v>0</v>
      </c>
      <c r="J33" s="56">
        <f t="shared" si="14"/>
        <v>0</v>
      </c>
      <c r="K33" s="56">
        <f t="shared" si="14"/>
        <v>0</v>
      </c>
      <c r="L33" s="56">
        <f t="shared" si="14"/>
        <v>0</v>
      </c>
      <c r="M33" s="56">
        <f t="shared" si="14"/>
        <v>0</v>
      </c>
      <c r="N33" s="56">
        <f t="shared" si="14"/>
        <v>0</v>
      </c>
      <c r="O33" s="56">
        <f t="shared" si="14"/>
        <v>0</v>
      </c>
      <c r="P33" s="56">
        <f t="shared" si="14"/>
        <v>0</v>
      </c>
    </row>
    <row r="34" spans="1:16" x14ac:dyDescent="0.35">
      <c r="A34" s="51"/>
      <c r="B34" s="118"/>
      <c r="C34" s="55"/>
      <c r="D34" s="55"/>
      <c r="E34" s="55"/>
      <c r="F34" s="55"/>
      <c r="G34" s="55"/>
      <c r="H34" s="55"/>
      <c r="I34" s="55"/>
      <c r="J34" s="55"/>
      <c r="K34" s="55"/>
      <c r="L34" s="55"/>
      <c r="M34" s="55"/>
      <c r="N34" s="55"/>
      <c r="O34" s="55"/>
      <c r="P34" s="55"/>
    </row>
    <row r="35" spans="1:16" x14ac:dyDescent="0.35">
      <c r="A35" s="54" t="s">
        <v>232</v>
      </c>
      <c r="B35" s="341" t="e">
        <f>(+B24)/B27</f>
        <v>#DIV/0!</v>
      </c>
      <c r="C35" s="58" t="e">
        <f>(+C24)/C27</f>
        <v>#DIV/0!</v>
      </c>
      <c r="D35" s="58" t="e">
        <f t="shared" ref="D35:P35" si="15">(+D24)/D27</f>
        <v>#DIV/0!</v>
      </c>
      <c r="E35" s="58" t="e">
        <f t="shared" si="15"/>
        <v>#DIV/0!</v>
      </c>
      <c r="F35" s="58" t="e">
        <f t="shared" si="15"/>
        <v>#DIV/0!</v>
      </c>
      <c r="G35" s="58" t="e">
        <f t="shared" si="15"/>
        <v>#DIV/0!</v>
      </c>
      <c r="H35" s="58" t="e">
        <f t="shared" si="15"/>
        <v>#DIV/0!</v>
      </c>
      <c r="I35" s="58" t="e">
        <f t="shared" si="15"/>
        <v>#DIV/0!</v>
      </c>
      <c r="J35" s="58" t="e">
        <f t="shared" si="15"/>
        <v>#DIV/0!</v>
      </c>
      <c r="K35" s="58" t="e">
        <f t="shared" si="15"/>
        <v>#DIV/0!</v>
      </c>
      <c r="L35" s="58" t="e">
        <f t="shared" si="15"/>
        <v>#DIV/0!</v>
      </c>
      <c r="M35" s="58" t="e">
        <f t="shared" si="15"/>
        <v>#DIV/0!</v>
      </c>
      <c r="N35" s="58" t="e">
        <f t="shared" si="15"/>
        <v>#DIV/0!</v>
      </c>
      <c r="O35" s="58" t="e">
        <f t="shared" si="15"/>
        <v>#DIV/0!</v>
      </c>
      <c r="P35" s="58" t="e">
        <f t="shared" si="15"/>
        <v>#DIV/0!</v>
      </c>
    </row>
    <row r="36" spans="1:16" x14ac:dyDescent="0.35">
      <c r="A36" s="54" t="s">
        <v>233</v>
      </c>
      <c r="B36" s="341" t="e">
        <f>(B24)/B31</f>
        <v>#DIV/0!</v>
      </c>
      <c r="C36" s="58" t="e">
        <f>(+C24)/C31</f>
        <v>#DIV/0!</v>
      </c>
      <c r="D36" s="58" t="e">
        <f t="shared" ref="D36:P36" si="16">(+D24)/D31</f>
        <v>#DIV/0!</v>
      </c>
      <c r="E36" s="58" t="e">
        <f t="shared" si="16"/>
        <v>#DIV/0!</v>
      </c>
      <c r="F36" s="58" t="e">
        <f t="shared" si="16"/>
        <v>#DIV/0!</v>
      </c>
      <c r="G36" s="58" t="e">
        <f t="shared" si="16"/>
        <v>#DIV/0!</v>
      </c>
      <c r="H36" s="58" t="e">
        <f t="shared" si="16"/>
        <v>#DIV/0!</v>
      </c>
      <c r="I36" s="58" t="e">
        <f t="shared" si="16"/>
        <v>#DIV/0!</v>
      </c>
      <c r="J36" s="58" t="e">
        <f t="shared" si="16"/>
        <v>#DIV/0!</v>
      </c>
      <c r="K36" s="58" t="e">
        <f t="shared" si="16"/>
        <v>#DIV/0!</v>
      </c>
      <c r="L36" s="58" t="e">
        <f t="shared" si="16"/>
        <v>#DIV/0!</v>
      </c>
      <c r="M36" s="58" t="e">
        <f t="shared" si="16"/>
        <v>#DIV/0!</v>
      </c>
      <c r="N36" s="58" t="e">
        <f t="shared" si="16"/>
        <v>#DIV/0!</v>
      </c>
      <c r="O36" s="58" t="e">
        <f t="shared" si="16"/>
        <v>#DIV/0!</v>
      </c>
      <c r="P36" s="58" t="e">
        <f t="shared" si="16"/>
        <v>#DIV/0!</v>
      </c>
    </row>
    <row r="37" spans="1:16" x14ac:dyDescent="0.35">
      <c r="A37" s="54"/>
      <c r="B37" s="342"/>
      <c r="C37" s="58"/>
      <c r="D37" s="58"/>
      <c r="E37" s="58"/>
      <c r="F37" s="58"/>
      <c r="G37" s="58"/>
      <c r="H37" s="58"/>
      <c r="I37" s="58"/>
      <c r="J37" s="58"/>
      <c r="K37" s="58"/>
      <c r="L37" s="58"/>
      <c r="M37" s="58"/>
      <c r="N37" s="58"/>
      <c r="O37" s="58"/>
      <c r="P37" s="58"/>
    </row>
    <row r="38" spans="1:16" ht="16" thickBot="1" x14ac:dyDescent="0.4">
      <c r="A38" s="122" t="s">
        <v>177</v>
      </c>
      <c r="B38" s="343">
        <f>'Sources of Funds (A-1)'!E22-B33</f>
        <v>0</v>
      </c>
      <c r="C38" s="123">
        <f>B38-C33</f>
        <v>0</v>
      </c>
      <c r="D38" s="123">
        <f t="shared" ref="D38:P38" si="17">C38-D33</f>
        <v>0</v>
      </c>
      <c r="E38" s="123">
        <f t="shared" si="17"/>
        <v>0</v>
      </c>
      <c r="F38" s="123">
        <f t="shared" si="17"/>
        <v>0</v>
      </c>
      <c r="G38" s="123">
        <f t="shared" si="17"/>
        <v>0</v>
      </c>
      <c r="H38" s="123">
        <f t="shared" si="17"/>
        <v>0</v>
      </c>
      <c r="I38" s="123">
        <f t="shared" si="17"/>
        <v>0</v>
      </c>
      <c r="J38" s="123">
        <f t="shared" si="17"/>
        <v>0</v>
      </c>
      <c r="K38" s="123">
        <f t="shared" si="17"/>
        <v>0</v>
      </c>
      <c r="L38" s="123">
        <f t="shared" si="17"/>
        <v>0</v>
      </c>
      <c r="M38" s="123">
        <f t="shared" si="17"/>
        <v>0</v>
      </c>
      <c r="N38" s="123">
        <f t="shared" si="17"/>
        <v>0</v>
      </c>
      <c r="O38" s="123">
        <f t="shared" si="17"/>
        <v>0</v>
      </c>
      <c r="P38" s="123">
        <f t="shared" si="17"/>
        <v>0</v>
      </c>
    </row>
    <row r="39" spans="1:16" ht="16" thickTop="1" x14ac:dyDescent="0.35">
      <c r="A39" s="120"/>
      <c r="B39" s="120"/>
      <c r="C39" s="120"/>
      <c r="D39" s="120"/>
      <c r="E39" s="120"/>
      <c r="F39" s="120"/>
      <c r="G39" s="120"/>
      <c r="H39" s="120"/>
      <c r="I39" s="120"/>
      <c r="J39" s="120"/>
      <c r="K39" s="120"/>
      <c r="L39" s="120"/>
      <c r="M39" s="120"/>
      <c r="N39" s="120"/>
      <c r="O39" s="120"/>
      <c r="P39" s="120"/>
    </row>
    <row r="40" spans="1:16" x14ac:dyDescent="0.35">
      <c r="E40" s="26"/>
      <c r="F40" s="26"/>
      <c r="G40" s="26"/>
      <c r="H40" s="26"/>
      <c r="I40" s="26"/>
      <c r="J40" s="26"/>
    </row>
    <row r="41" spans="1:16" x14ac:dyDescent="0.35">
      <c r="A41" s="26"/>
      <c r="B41" s="118"/>
      <c r="C41" s="26"/>
      <c r="D41" s="26"/>
      <c r="E41" s="26"/>
      <c r="F41" s="26"/>
      <c r="G41" s="26"/>
      <c r="H41" s="26"/>
      <c r="I41" s="26"/>
      <c r="J41" s="26"/>
    </row>
    <row r="42" spans="1:16" x14ac:dyDescent="0.35">
      <c r="A42" s="26"/>
      <c r="B42" s="118"/>
      <c r="C42" s="26"/>
      <c r="D42" s="26"/>
      <c r="E42" s="26"/>
      <c r="F42" s="26"/>
      <c r="G42" s="26"/>
      <c r="H42" s="26"/>
      <c r="I42" s="26"/>
      <c r="J42" s="26"/>
    </row>
    <row r="43" spans="1:16" x14ac:dyDescent="0.35">
      <c r="A43" s="26"/>
      <c r="B43" s="118"/>
      <c r="C43" s="26"/>
      <c r="D43" s="26" t="s">
        <v>17</v>
      </c>
      <c r="E43" s="26" t="s">
        <v>17</v>
      </c>
      <c r="F43" s="26"/>
      <c r="G43" s="26"/>
      <c r="H43" s="26"/>
      <c r="I43" s="26" t="s">
        <v>17</v>
      </c>
      <c r="J43" s="26"/>
    </row>
    <row r="44" spans="1:16" x14ac:dyDescent="0.35">
      <c r="A44" s="26"/>
      <c r="B44" s="118"/>
      <c r="C44" s="26"/>
      <c r="D44" s="26" t="s">
        <v>17</v>
      </c>
      <c r="E44" s="26" t="s">
        <v>17</v>
      </c>
      <c r="F44" s="26"/>
      <c r="G44" s="26" t="s">
        <v>17</v>
      </c>
      <c r="H44" s="26"/>
      <c r="I44" s="26" t="s">
        <v>17</v>
      </c>
      <c r="J44" s="26"/>
    </row>
    <row r="45" spans="1:16" x14ac:dyDescent="0.35">
      <c r="A45" s="26"/>
      <c r="B45" s="118"/>
      <c r="C45" s="26"/>
      <c r="D45" s="26" t="s">
        <v>17</v>
      </c>
      <c r="E45" s="26" t="s">
        <v>17</v>
      </c>
      <c r="F45" s="26"/>
      <c r="G45" s="26"/>
      <c r="H45" s="26"/>
      <c r="I45" s="26"/>
      <c r="J45" s="26"/>
    </row>
    <row r="55" spans="1:10" x14ac:dyDescent="0.35">
      <c r="A55" s="26"/>
      <c r="B55" s="26"/>
      <c r="C55" s="26"/>
      <c r="D55" s="26"/>
      <c r="E55" s="26"/>
      <c r="F55" s="26"/>
      <c r="G55" s="26"/>
      <c r="H55" s="26"/>
      <c r="I55" s="26"/>
      <c r="J55" s="26"/>
    </row>
  </sheetData>
  <sheetProtection formatCells="0" selectLockedCells="1"/>
  <mergeCells count="4">
    <mergeCell ref="A1:P1"/>
    <mergeCell ref="A2:P2"/>
    <mergeCell ref="A8:A9"/>
    <mergeCell ref="H5:I5"/>
  </mergeCells>
  <phoneticPr fontId="31" type="noConversion"/>
  <pageMargins left="0.5" right="0.5" top="0.5" bottom="0.5" header="0.5" footer="0.5"/>
  <pageSetup scale="44" orientation="landscape" r:id="rId1"/>
  <headerFooter alignWithMargins="0">
    <oddFooter>&amp;LRevised 11/2015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1"/>
  <sheetViews>
    <sheetView topLeftCell="A10" zoomScaleNormal="100" workbookViewId="0">
      <selection activeCell="D4" sqref="D4"/>
    </sheetView>
  </sheetViews>
  <sheetFormatPr defaultColWidth="8.9140625" defaultRowHeight="14" x14ac:dyDescent="0.3"/>
  <cols>
    <col min="1" max="1" width="4.33203125" style="7" customWidth="1"/>
    <col min="2" max="2" width="3.9140625" style="7" customWidth="1"/>
    <col min="3" max="3" width="29.25" style="7" customWidth="1"/>
    <col min="4" max="4" width="11" style="7" customWidth="1"/>
    <col min="5" max="5" width="12.25" style="7" customWidth="1"/>
    <col min="6" max="6" width="12.08203125" style="7" customWidth="1"/>
    <col min="7" max="7" width="11.6640625" style="7" customWidth="1"/>
    <col min="8" max="8" width="12.08203125" style="7" customWidth="1"/>
    <col min="9" max="16384" width="8.9140625" style="7"/>
  </cols>
  <sheetData>
    <row r="1" spans="1:8" x14ac:dyDescent="0.3">
      <c r="A1" s="633" t="s">
        <v>403</v>
      </c>
      <c r="B1" s="633"/>
      <c r="C1" s="633"/>
      <c r="D1" s="633"/>
      <c r="E1" s="633"/>
      <c r="F1" s="633"/>
      <c r="G1" s="633"/>
      <c r="H1" s="633"/>
    </row>
    <row r="2" spans="1:8" x14ac:dyDescent="0.3">
      <c r="A2" s="633" t="s">
        <v>384</v>
      </c>
      <c r="B2" s="633"/>
      <c r="C2" s="633"/>
      <c r="D2" s="633"/>
      <c r="E2" s="633"/>
      <c r="F2" s="633"/>
      <c r="G2" s="633"/>
      <c r="H2" s="633"/>
    </row>
    <row r="3" spans="1:8" ht="4.5" customHeight="1" thickBot="1" x14ac:dyDescent="0.35">
      <c r="B3" s="373"/>
      <c r="C3" s="373"/>
      <c r="D3" s="373"/>
      <c r="E3" s="373"/>
      <c r="F3" s="18"/>
    </row>
    <row r="4" spans="1:8" ht="14.5" thickBot="1" x14ac:dyDescent="0.35">
      <c r="C4" s="21" t="s">
        <v>0</v>
      </c>
      <c r="D4" s="276">
        <f>+'Dev Cost Budget (A)'!C4</f>
        <v>0</v>
      </c>
      <c r="E4" s="374"/>
      <c r="F4" s="375"/>
      <c r="G4" s="376" t="s">
        <v>219</v>
      </c>
      <c r="H4" s="404"/>
    </row>
    <row r="5" spans="1:8" ht="3.75" customHeight="1" thickBot="1" x14ac:dyDescent="0.35">
      <c r="B5" s="18"/>
      <c r="C5" s="18"/>
      <c r="D5" s="373"/>
      <c r="E5" s="373"/>
      <c r="F5" s="18"/>
      <c r="G5" s="377"/>
      <c r="H5" s="405"/>
    </row>
    <row r="6" spans="1:8" ht="14.5" thickBot="1" x14ac:dyDescent="0.35">
      <c r="C6" s="21" t="s">
        <v>62</v>
      </c>
      <c r="D6" s="378"/>
      <c r="E6" s="379" t="s">
        <v>63</v>
      </c>
      <c r="F6" s="378"/>
      <c r="G6" s="380" t="s">
        <v>64</v>
      </c>
      <c r="H6" s="406"/>
    </row>
    <row r="7" spans="1:8" ht="4.5" customHeight="1" x14ac:dyDescent="0.3">
      <c r="B7" s="373" t="s">
        <v>17</v>
      </c>
      <c r="D7" s="373"/>
      <c r="E7" s="373"/>
      <c r="F7" s="18"/>
      <c r="G7" s="377"/>
      <c r="H7" s="405"/>
    </row>
    <row r="8" spans="1:8" ht="29.25" customHeight="1" x14ac:dyDescent="0.3">
      <c r="B8" s="381"/>
      <c r="C8" s="371" t="s">
        <v>65</v>
      </c>
      <c r="D8" s="382" t="s">
        <v>385</v>
      </c>
      <c r="E8" s="383" t="s">
        <v>66</v>
      </c>
      <c r="F8" s="383" t="s">
        <v>67</v>
      </c>
      <c r="G8" s="383" t="s">
        <v>217</v>
      </c>
      <c r="H8" s="383" t="s">
        <v>218</v>
      </c>
    </row>
    <row r="9" spans="1:8" x14ac:dyDescent="0.3">
      <c r="A9" s="22" t="s">
        <v>206</v>
      </c>
      <c r="B9" s="60" t="s">
        <v>10</v>
      </c>
      <c r="C9" s="59"/>
      <c r="D9" s="384"/>
      <c r="E9" s="385"/>
      <c r="F9" s="385"/>
      <c r="G9" s="386"/>
      <c r="H9" s="386"/>
    </row>
    <row r="10" spans="1:8" x14ac:dyDescent="0.3">
      <c r="A10" s="22" t="s">
        <v>207</v>
      </c>
      <c r="B10" s="60" t="s">
        <v>74</v>
      </c>
      <c r="C10" s="61"/>
      <c r="D10" s="261"/>
      <c r="E10" s="261"/>
      <c r="F10" s="261"/>
      <c r="G10" s="261"/>
      <c r="H10" s="261"/>
    </row>
    <row r="11" spans="1:8" x14ac:dyDescent="0.3">
      <c r="A11" s="23" t="s">
        <v>208</v>
      </c>
      <c r="B11" s="62" t="s">
        <v>213</v>
      </c>
      <c r="C11" s="299"/>
      <c r="D11" s="261"/>
      <c r="E11" s="261"/>
      <c r="F11" s="261"/>
      <c r="G11" s="261"/>
      <c r="H11" s="261"/>
    </row>
    <row r="12" spans="1:8" x14ac:dyDescent="0.3">
      <c r="A12" s="24"/>
      <c r="B12" s="60"/>
      <c r="C12" s="61" t="s">
        <v>75</v>
      </c>
      <c r="D12" s="387"/>
      <c r="E12" s="261"/>
      <c r="F12" s="261"/>
      <c r="G12" s="261"/>
      <c r="H12" s="261"/>
    </row>
    <row r="13" spans="1:8" x14ac:dyDescent="0.3">
      <c r="A13" s="24"/>
      <c r="B13" s="60"/>
      <c r="C13" s="61" t="s">
        <v>76</v>
      </c>
      <c r="D13" s="387"/>
      <c r="E13" s="261"/>
      <c r="F13" s="261"/>
      <c r="G13" s="261"/>
      <c r="H13" s="261"/>
    </row>
    <row r="14" spans="1:8" x14ac:dyDescent="0.3">
      <c r="A14" s="24"/>
      <c r="B14" s="60"/>
      <c r="C14" s="61" t="s">
        <v>77</v>
      </c>
      <c r="D14" s="387"/>
      <c r="E14" s="261"/>
      <c r="F14" s="261"/>
      <c r="G14" s="261"/>
      <c r="H14" s="261"/>
    </row>
    <row r="15" spans="1:8" x14ac:dyDescent="0.3">
      <c r="A15" s="24"/>
      <c r="B15" s="60"/>
      <c r="C15" s="61" t="s">
        <v>78</v>
      </c>
      <c r="D15" s="387"/>
      <c r="E15" s="261"/>
      <c r="F15" s="261"/>
      <c r="G15" s="261"/>
      <c r="H15" s="261"/>
    </row>
    <row r="16" spans="1:8" x14ac:dyDescent="0.3">
      <c r="A16" s="24"/>
      <c r="B16" s="60"/>
      <c r="C16" s="61" t="s">
        <v>79</v>
      </c>
      <c r="D16" s="387"/>
      <c r="E16" s="261"/>
      <c r="F16" s="261"/>
      <c r="G16" s="261"/>
      <c r="H16" s="261"/>
    </row>
    <row r="17" spans="1:8" x14ac:dyDescent="0.3">
      <c r="A17" s="24"/>
      <c r="B17" s="60"/>
      <c r="C17" s="61" t="s">
        <v>80</v>
      </c>
      <c r="D17" s="387"/>
      <c r="E17" s="261"/>
      <c r="F17" s="261"/>
      <c r="G17" s="261"/>
      <c r="H17" s="261"/>
    </row>
    <row r="18" spans="1:8" ht="15" thickBot="1" x14ac:dyDescent="0.35">
      <c r="A18" s="25"/>
      <c r="B18" s="60"/>
      <c r="C18" s="388" t="s">
        <v>387</v>
      </c>
      <c r="D18" s="389">
        <f>SUM(D12:D17)</f>
        <v>0</v>
      </c>
      <c r="E18" s="390">
        <f>SUM(E12:E17)</f>
        <v>0</v>
      </c>
      <c r="F18" s="390">
        <f>SUM(F12:F17)</f>
        <v>0</v>
      </c>
      <c r="G18" s="391">
        <f>SUM(G12:G17)</f>
        <v>0</v>
      </c>
      <c r="H18" s="389">
        <f>SUM(H12:H17)</f>
        <v>0</v>
      </c>
    </row>
    <row r="19" spans="1:8" ht="15" thickTop="1" x14ac:dyDescent="0.3">
      <c r="A19" s="23" t="s">
        <v>209</v>
      </c>
      <c r="B19" s="63" t="s">
        <v>146</v>
      </c>
      <c r="C19" s="392"/>
      <c r="D19" s="393"/>
      <c r="E19" s="394"/>
      <c r="F19" s="394"/>
      <c r="G19" s="394"/>
      <c r="H19" s="394"/>
    </row>
    <row r="20" spans="1:8" x14ac:dyDescent="0.3">
      <c r="A20" s="24"/>
      <c r="B20" s="61"/>
      <c r="C20" s="61" t="s">
        <v>68</v>
      </c>
      <c r="D20" s="395"/>
      <c r="E20" s="396"/>
      <c r="F20" s="396"/>
      <c r="G20" s="396"/>
      <c r="H20" s="396"/>
    </row>
    <row r="21" spans="1:8" x14ac:dyDescent="0.3">
      <c r="A21" s="24"/>
      <c r="B21" s="61"/>
      <c r="C21" s="61" t="s">
        <v>69</v>
      </c>
      <c r="D21" s="384"/>
      <c r="E21" s="261"/>
      <c r="F21" s="261"/>
      <c r="G21" s="261"/>
      <c r="H21" s="261"/>
    </row>
    <row r="22" spans="1:8" x14ac:dyDescent="0.3">
      <c r="A22" s="24"/>
      <c r="B22" s="61"/>
      <c r="C22" s="61" t="s">
        <v>70</v>
      </c>
      <c r="D22" s="384"/>
      <c r="E22" s="261"/>
      <c r="F22" s="261"/>
      <c r="G22" s="261"/>
      <c r="H22" s="261"/>
    </row>
    <row r="23" spans="1:8" x14ac:dyDescent="0.3">
      <c r="A23" s="24"/>
      <c r="B23" s="61"/>
      <c r="C23" s="61" t="s">
        <v>198</v>
      </c>
      <c r="D23" s="384"/>
      <c r="E23" s="261"/>
      <c r="F23" s="261"/>
      <c r="G23" s="261"/>
      <c r="H23" s="261"/>
    </row>
    <row r="24" spans="1:8" x14ac:dyDescent="0.3">
      <c r="A24" s="24"/>
      <c r="B24" s="61"/>
      <c r="C24" s="61" t="s">
        <v>199</v>
      </c>
      <c r="D24" s="384"/>
      <c r="E24" s="261"/>
      <c r="F24" s="261"/>
      <c r="G24" s="261"/>
      <c r="H24" s="261"/>
    </row>
    <row r="25" spans="1:8" x14ac:dyDescent="0.3">
      <c r="A25" s="24"/>
      <c r="B25" s="61"/>
      <c r="C25" s="61" t="s">
        <v>200</v>
      </c>
      <c r="D25" s="384"/>
      <c r="E25" s="261"/>
      <c r="F25" s="261"/>
      <c r="G25" s="261"/>
      <c r="H25" s="261"/>
    </row>
    <row r="26" spans="1:8" x14ac:dyDescent="0.3">
      <c r="A26" s="24"/>
      <c r="B26" s="61"/>
      <c r="C26" s="61" t="s">
        <v>201</v>
      </c>
      <c r="D26" s="384"/>
      <c r="E26" s="261"/>
      <c r="F26" s="261"/>
      <c r="G26" s="261"/>
      <c r="H26" s="261"/>
    </row>
    <row r="27" spans="1:8" x14ac:dyDescent="0.3">
      <c r="A27" s="24"/>
      <c r="B27" s="61"/>
      <c r="C27" s="61" t="s">
        <v>71</v>
      </c>
      <c r="D27" s="384"/>
      <c r="E27" s="261"/>
      <c r="F27" s="261"/>
      <c r="G27" s="261"/>
      <c r="H27" s="261"/>
    </row>
    <row r="28" spans="1:8" x14ac:dyDescent="0.3">
      <c r="A28" s="24"/>
      <c r="B28" s="61"/>
      <c r="C28" s="61" t="s">
        <v>202</v>
      </c>
      <c r="D28" s="384"/>
      <c r="E28" s="261"/>
      <c r="F28" s="261"/>
      <c r="G28" s="261"/>
      <c r="H28" s="261"/>
    </row>
    <row r="29" spans="1:8" x14ac:dyDescent="0.3">
      <c r="A29" s="24"/>
      <c r="B29" s="61"/>
      <c r="C29" s="61" t="s">
        <v>203</v>
      </c>
      <c r="D29" s="384"/>
      <c r="E29" s="261"/>
      <c r="F29" s="261"/>
      <c r="G29" s="261"/>
      <c r="H29" s="261"/>
    </row>
    <row r="30" spans="1:8" x14ac:dyDescent="0.3">
      <c r="A30" s="24"/>
      <c r="B30" s="61"/>
      <c r="C30" s="61" t="s">
        <v>72</v>
      </c>
      <c r="D30" s="384"/>
      <c r="E30" s="261"/>
      <c r="F30" s="261"/>
      <c r="G30" s="261"/>
      <c r="H30" s="261"/>
    </row>
    <row r="31" spans="1:8" x14ac:dyDescent="0.3">
      <c r="A31" s="24"/>
      <c r="B31" s="61"/>
      <c r="C31" s="61" t="s">
        <v>204</v>
      </c>
      <c r="D31" s="384"/>
      <c r="E31" s="261"/>
      <c r="F31" s="261"/>
      <c r="G31" s="261"/>
      <c r="H31" s="261"/>
    </row>
    <row r="32" spans="1:8" x14ac:dyDescent="0.3">
      <c r="A32" s="24"/>
      <c r="B32" s="61"/>
      <c r="C32" s="61" t="s">
        <v>205</v>
      </c>
      <c r="D32" s="384"/>
      <c r="E32" s="261"/>
      <c r="F32" s="261"/>
      <c r="G32" s="261"/>
      <c r="H32" s="261"/>
    </row>
    <row r="33" spans="1:8" x14ac:dyDescent="0.3">
      <c r="A33" s="24"/>
      <c r="B33" s="61"/>
      <c r="C33" s="61" t="s">
        <v>73</v>
      </c>
      <c r="D33" s="384"/>
      <c r="E33" s="261"/>
      <c r="F33" s="261"/>
      <c r="G33" s="261"/>
      <c r="H33" s="261"/>
    </row>
    <row r="34" spans="1:8" ht="15" thickBot="1" x14ac:dyDescent="0.35">
      <c r="A34" s="25"/>
      <c r="B34" s="64"/>
      <c r="C34" s="392" t="s">
        <v>317</v>
      </c>
      <c r="D34" s="390">
        <f>SUM(D20:D33)</f>
        <v>0</v>
      </c>
      <c r="E34" s="390">
        <f>SUM(E20:E33)</f>
        <v>0</v>
      </c>
      <c r="F34" s="390">
        <f>SUM(F20:F33)</f>
        <v>0</v>
      </c>
      <c r="G34" s="390">
        <f>SUM(G20:G33)</f>
        <v>0</v>
      </c>
      <c r="H34" s="390">
        <f>SUM(H20:H33)</f>
        <v>0</v>
      </c>
    </row>
    <row r="35" spans="1:8" ht="14.5" thickTop="1" x14ac:dyDescent="0.3">
      <c r="A35" s="23" t="s">
        <v>210</v>
      </c>
      <c r="B35" s="60" t="s">
        <v>144</v>
      </c>
      <c r="C35" s="61"/>
      <c r="D35" s="397"/>
      <c r="E35" s="397"/>
      <c r="F35" s="397"/>
      <c r="G35" s="397"/>
      <c r="H35" s="397"/>
    </row>
    <row r="36" spans="1:8" x14ac:dyDescent="0.3">
      <c r="A36" s="24"/>
      <c r="B36" s="61"/>
      <c r="C36" s="368"/>
      <c r="D36" s="384"/>
      <c r="E36" s="261"/>
      <c r="F36" s="261"/>
      <c r="G36" s="261"/>
      <c r="H36" s="261"/>
    </row>
    <row r="37" spans="1:8" x14ac:dyDescent="0.3">
      <c r="A37" s="24"/>
      <c r="B37" s="61"/>
      <c r="C37" s="368"/>
      <c r="D37" s="384"/>
      <c r="E37" s="261"/>
      <c r="F37" s="261"/>
      <c r="G37" s="261"/>
      <c r="H37" s="261"/>
    </row>
    <row r="38" spans="1:8" x14ac:dyDescent="0.3">
      <c r="A38" s="24"/>
      <c r="B38" s="61"/>
      <c r="C38" s="368"/>
      <c r="D38" s="384"/>
      <c r="E38" s="261"/>
      <c r="F38" s="261"/>
      <c r="G38" s="261"/>
      <c r="H38" s="261"/>
    </row>
    <row r="39" spans="1:8" ht="15" thickBot="1" x14ac:dyDescent="0.35">
      <c r="A39" s="25"/>
      <c r="B39" s="64"/>
      <c r="C39" s="392" t="s">
        <v>145</v>
      </c>
      <c r="D39" s="390">
        <f>SUM(D36:D38)</f>
        <v>0</v>
      </c>
      <c r="E39" s="390">
        <f>SUM(E36:E38)</f>
        <v>0</v>
      </c>
      <c r="F39" s="390">
        <f>SUM(F36:F38)</f>
        <v>0</v>
      </c>
      <c r="G39" s="391">
        <f>SUM(G36:G38)</f>
        <v>0</v>
      </c>
      <c r="H39" s="391">
        <f>SUM(H36:H38)</f>
        <v>0</v>
      </c>
    </row>
    <row r="40" spans="1:8" ht="14.5" thickTop="1" x14ac:dyDescent="0.3">
      <c r="A40" s="23" t="s">
        <v>211</v>
      </c>
      <c r="B40" s="9" t="s">
        <v>143</v>
      </c>
      <c r="C40" s="10"/>
      <c r="D40" s="397"/>
      <c r="E40" s="397"/>
      <c r="F40" s="397"/>
      <c r="G40" s="398"/>
      <c r="H40" s="398"/>
    </row>
    <row r="41" spans="1:8" x14ac:dyDescent="0.3">
      <c r="A41" s="24"/>
      <c r="B41" s="6"/>
      <c r="C41" s="369" t="s">
        <v>336</v>
      </c>
      <c r="D41" s="384"/>
      <c r="E41" s="261"/>
      <c r="F41" s="261"/>
      <c r="G41" s="261"/>
      <c r="H41" s="261"/>
    </row>
    <row r="42" spans="1:8" x14ac:dyDescent="0.3">
      <c r="A42" s="24"/>
      <c r="B42" s="6"/>
      <c r="C42" s="369" t="s">
        <v>337</v>
      </c>
      <c r="D42" s="384"/>
      <c r="E42" s="261"/>
      <c r="F42" s="261"/>
      <c r="G42" s="261"/>
      <c r="H42" s="261"/>
    </row>
    <row r="43" spans="1:8" x14ac:dyDescent="0.3">
      <c r="A43" s="24"/>
      <c r="B43" s="6"/>
      <c r="C43" s="370"/>
      <c r="D43" s="384"/>
      <c r="E43" s="261"/>
      <c r="F43" s="261"/>
      <c r="G43" s="261"/>
      <c r="H43" s="261"/>
    </row>
    <row r="44" spans="1:8" ht="15" thickBot="1" x14ac:dyDescent="0.35">
      <c r="A44" s="25"/>
      <c r="B44" s="11"/>
      <c r="C44" s="399" t="s">
        <v>318</v>
      </c>
      <c r="D44" s="390">
        <f>SUM(D41:D43)</f>
        <v>0</v>
      </c>
      <c r="E44" s="390">
        <f>SUM(E41:E43)</f>
        <v>0</v>
      </c>
      <c r="F44" s="390">
        <f>SUM(F41:F43)</f>
        <v>0</v>
      </c>
      <c r="G44" s="390">
        <f>SUM(G41:G43)</f>
        <v>0</v>
      </c>
      <c r="H44" s="390">
        <f>SUM(H41:H43)</f>
        <v>0</v>
      </c>
    </row>
    <row r="45" spans="1:8" ht="18.75" customHeight="1" thickTop="1" thickBot="1" x14ac:dyDescent="0.35">
      <c r="A45" s="22" t="s">
        <v>212</v>
      </c>
      <c r="B45" s="400" t="s">
        <v>81</v>
      </c>
      <c r="C45" s="401"/>
      <c r="D45" s="402">
        <f>+D9+D10+D18+D34+D39+D44</f>
        <v>0</v>
      </c>
      <c r="E45" s="402">
        <f>+E9+E10+E18+E34+E39+E44</f>
        <v>0</v>
      </c>
      <c r="F45" s="402">
        <f>+F9+F10+F18+F34+F39+F44</f>
        <v>0</v>
      </c>
      <c r="G45" s="402">
        <f>+G9+G10+G18+G34+G39+G44</f>
        <v>0</v>
      </c>
      <c r="H45" s="402">
        <f>+H9+H10+H18+H34+H39+H44</f>
        <v>0</v>
      </c>
    </row>
    <row r="46" spans="1:8" ht="16.5" x14ac:dyDescent="0.3">
      <c r="B46" s="403" t="s">
        <v>386</v>
      </c>
      <c r="C46" s="244"/>
    </row>
    <row r="47" spans="1:8" ht="33" customHeight="1" x14ac:dyDescent="0.3">
      <c r="B47" s="17" t="s">
        <v>388</v>
      </c>
      <c r="C47" s="244"/>
      <c r="F47" s="21" t="s">
        <v>93</v>
      </c>
      <c r="G47" s="14"/>
      <c r="H47" s="14"/>
    </row>
    <row r="48" spans="1:8" ht="33" customHeight="1" x14ac:dyDescent="0.3">
      <c r="B48" s="17" t="s">
        <v>389</v>
      </c>
      <c r="C48" s="244"/>
      <c r="F48" s="21"/>
      <c r="G48" s="14"/>
      <c r="H48" s="14"/>
    </row>
    <row r="49" spans="2:3" x14ac:dyDescent="0.3">
      <c r="B49" s="244"/>
      <c r="C49" s="244"/>
    </row>
    <row r="50" spans="2:3" x14ac:dyDescent="0.3">
      <c r="B50" s="244"/>
      <c r="C50" s="244"/>
    </row>
    <row r="51" spans="2:3" x14ac:dyDescent="0.3">
      <c r="B51" s="244"/>
      <c r="C51" s="244"/>
    </row>
    <row r="52" spans="2:3" x14ac:dyDescent="0.3">
      <c r="B52" s="244"/>
      <c r="C52" s="244"/>
    </row>
    <row r="53" spans="2:3" x14ac:dyDescent="0.3">
      <c r="B53" s="244"/>
      <c r="C53" s="244"/>
    </row>
    <row r="54" spans="2:3" x14ac:dyDescent="0.3">
      <c r="B54" s="244"/>
      <c r="C54" s="244"/>
    </row>
    <row r="55" spans="2:3" x14ac:dyDescent="0.3">
      <c r="B55" s="244"/>
      <c r="C55" s="244"/>
    </row>
    <row r="56" spans="2:3" x14ac:dyDescent="0.3">
      <c r="B56" s="244"/>
      <c r="C56" s="244"/>
    </row>
    <row r="57" spans="2:3" x14ac:dyDescent="0.3">
      <c r="B57" s="244"/>
      <c r="C57" s="244"/>
    </row>
    <row r="58" spans="2:3" x14ac:dyDescent="0.3">
      <c r="B58" s="244"/>
      <c r="C58" s="244"/>
    </row>
    <row r="59" spans="2:3" x14ac:dyDescent="0.3">
      <c r="B59" s="244"/>
      <c r="C59" s="244"/>
    </row>
    <row r="60" spans="2:3" x14ac:dyDescent="0.3">
      <c r="B60" s="244"/>
      <c r="C60" s="244"/>
    </row>
    <row r="61" spans="2:3" x14ac:dyDescent="0.3">
      <c r="B61" s="244"/>
      <c r="C61" s="244"/>
    </row>
    <row r="62" spans="2:3" x14ac:dyDescent="0.3">
      <c r="B62" s="244"/>
      <c r="C62" s="244"/>
    </row>
    <row r="63" spans="2:3" x14ac:dyDescent="0.3">
      <c r="B63" s="244"/>
      <c r="C63" s="244"/>
    </row>
    <row r="64" spans="2:3" x14ac:dyDescent="0.3">
      <c r="B64" s="244"/>
      <c r="C64" s="244"/>
    </row>
    <row r="65" spans="2:3" x14ac:dyDescent="0.3">
      <c r="B65" s="244"/>
      <c r="C65" s="244"/>
    </row>
    <row r="66" spans="2:3" x14ac:dyDescent="0.3">
      <c r="B66" s="244"/>
      <c r="C66" s="244"/>
    </row>
    <row r="67" spans="2:3" x14ac:dyDescent="0.3">
      <c r="B67" s="244"/>
      <c r="C67" s="244"/>
    </row>
    <row r="68" spans="2:3" x14ac:dyDescent="0.3">
      <c r="B68" s="244"/>
      <c r="C68" s="244"/>
    </row>
    <row r="69" spans="2:3" x14ac:dyDescent="0.3">
      <c r="B69" s="244"/>
      <c r="C69" s="244"/>
    </row>
    <row r="70" spans="2:3" x14ac:dyDescent="0.3">
      <c r="B70" s="244"/>
      <c r="C70" s="244"/>
    </row>
    <row r="71" spans="2:3" x14ac:dyDescent="0.3">
      <c r="B71" s="244"/>
      <c r="C71" s="244"/>
    </row>
  </sheetData>
  <sheetProtection algorithmName="SHA-512" hashValue="Yl1Lg33CvDjgQmYFrPZN4mjs1+/pekAx5zlIlexUP627ZHTWpNMzhl+kU+JTNKSdJzYUu2+iiKdwGxVmS3oAng==" saltValue="nDHcEy6bmL0W5W8jjvhn0w==" spinCount="100000" sheet="1" formatCells="0" selectLockedCells="1"/>
  <mergeCells count="2">
    <mergeCell ref="A1:H1"/>
    <mergeCell ref="A2:H2"/>
  </mergeCells>
  <phoneticPr fontId="0" type="noConversion"/>
  <printOptions horizontalCentered="1"/>
  <pageMargins left="0.5" right="0.5" top="0.5" bottom="0.24" header="0.5" footer="0.5"/>
  <pageSetup scale="77"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DW207"/>
  <sheetViews>
    <sheetView zoomScaleNormal="100" workbookViewId="0">
      <selection activeCell="E3" sqref="E3:G3"/>
    </sheetView>
  </sheetViews>
  <sheetFormatPr defaultColWidth="8.9140625" defaultRowHeight="12.5" x14ac:dyDescent="0.25"/>
  <cols>
    <col min="1" max="1" width="4.08203125" style="372" customWidth="1"/>
    <col min="2" max="3" width="2.6640625" style="372" customWidth="1"/>
    <col min="4" max="5" width="8.9140625" style="372"/>
    <col min="6" max="6" width="14.08203125" style="372" customWidth="1"/>
    <col min="7" max="7" width="12.9140625" style="372" customWidth="1"/>
    <col min="8" max="8" width="11.58203125" style="372" customWidth="1"/>
    <col min="9" max="9" width="16.33203125" style="372" customWidth="1"/>
    <col min="10" max="10" width="11.75" style="372" customWidth="1"/>
    <col min="11" max="11" width="10.58203125" style="372" customWidth="1"/>
    <col min="12" max="16384" width="8.9140625" style="372"/>
  </cols>
  <sheetData>
    <row r="1" spans="2:127" ht="14" x14ac:dyDescent="0.3">
      <c r="B1" s="407" t="s">
        <v>403</v>
      </c>
      <c r="C1" s="380"/>
      <c r="D1" s="380"/>
      <c r="E1" s="380"/>
      <c r="F1" s="380"/>
      <c r="G1" s="380"/>
      <c r="H1" s="380"/>
      <c r="I1" s="18"/>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row>
    <row r="2" spans="2:127" ht="14.5" thickBot="1" x14ac:dyDescent="0.35">
      <c r="B2" s="407" t="s">
        <v>390</v>
      </c>
      <c r="C2" s="380"/>
      <c r="D2" s="380"/>
      <c r="E2" s="380"/>
      <c r="F2" s="380"/>
      <c r="G2" s="380"/>
      <c r="H2" s="380"/>
      <c r="I2" s="18"/>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row>
    <row r="3" spans="2:127" ht="24" customHeight="1" thickBot="1" x14ac:dyDescent="0.35">
      <c r="C3" s="380"/>
      <c r="D3" s="408" t="s">
        <v>0</v>
      </c>
      <c r="E3" s="634">
        <f>'Sources of Funds (A-1)'!B4</f>
        <v>0</v>
      </c>
      <c r="F3" s="635"/>
      <c r="G3" s="636"/>
      <c r="H3" s="409" t="s">
        <v>1</v>
      </c>
      <c r="I3" s="410">
        <f>'Sources of Funds (A-1)'!I4</f>
        <v>0</v>
      </c>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2:127" ht="14.5" thickBot="1" x14ac:dyDescent="0.35">
      <c r="B4" s="411"/>
      <c r="C4" s="380"/>
      <c r="D4" s="380"/>
      <c r="E4" s="380"/>
      <c r="F4" s="380"/>
      <c r="G4" s="380"/>
      <c r="H4" s="412"/>
      <c r="I4" s="18"/>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2:127" ht="45.65" customHeight="1" thickBot="1" x14ac:dyDescent="0.35">
      <c r="B5" s="429"/>
      <c r="C5" s="430"/>
      <c r="D5" s="431" t="s">
        <v>82</v>
      </c>
      <c r="E5" s="430"/>
      <c r="F5" s="430"/>
      <c r="G5" s="433" t="s">
        <v>83</v>
      </c>
      <c r="H5" s="434" t="s">
        <v>220</v>
      </c>
      <c r="I5" s="432" t="s">
        <v>268</v>
      </c>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row>
    <row r="6" spans="2:127" ht="18" customHeight="1" thickTop="1" x14ac:dyDescent="0.3">
      <c r="B6" s="27" t="s">
        <v>84</v>
      </c>
      <c r="C6" s="1"/>
      <c r="D6" s="1"/>
      <c r="E6" s="1"/>
      <c r="F6" s="1"/>
      <c r="G6" s="416"/>
      <c r="H6" s="417"/>
      <c r="I6" s="418"/>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row>
    <row r="7" spans="2:127" ht="18" customHeight="1" x14ac:dyDescent="0.3">
      <c r="B7" s="12"/>
      <c r="C7" s="1" t="s">
        <v>85</v>
      </c>
      <c r="D7" s="1"/>
      <c r="E7" s="1"/>
      <c r="F7" s="1"/>
      <c r="G7" s="419"/>
      <c r="H7" s="420"/>
      <c r="I7" s="421"/>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row>
    <row r="8" spans="2:127" ht="18" customHeight="1" x14ac:dyDescent="0.3">
      <c r="B8" s="12"/>
      <c r="C8" s="1" t="s">
        <v>269</v>
      </c>
      <c r="D8" s="1"/>
      <c r="E8" s="1"/>
      <c r="F8" s="1"/>
      <c r="G8" s="419"/>
      <c r="H8" s="420"/>
      <c r="I8" s="421"/>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row>
    <row r="9" spans="2:127" ht="18" customHeight="1" x14ac:dyDescent="0.3">
      <c r="B9" s="12"/>
      <c r="C9" s="1" t="s">
        <v>86</v>
      </c>
      <c r="D9" s="1"/>
      <c r="E9" s="1"/>
      <c r="F9" s="1"/>
      <c r="G9" s="419"/>
      <c r="H9" s="420"/>
      <c r="I9" s="421"/>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row>
    <row r="10" spans="2:127" ht="18" customHeight="1" x14ac:dyDescent="0.3">
      <c r="B10" s="13"/>
      <c r="C10" s="14" t="s">
        <v>87</v>
      </c>
      <c r="D10" s="14"/>
      <c r="E10" s="14"/>
      <c r="F10" s="14"/>
      <c r="G10" s="419"/>
      <c r="H10" s="420"/>
      <c r="I10" s="421"/>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row>
    <row r="11" spans="2:127" ht="18" customHeight="1" x14ac:dyDescent="0.3">
      <c r="B11" s="27" t="s">
        <v>281</v>
      </c>
      <c r="C11" s="1"/>
      <c r="D11" s="1"/>
      <c r="E11" s="1"/>
      <c r="F11" s="1"/>
      <c r="G11" s="419"/>
      <c r="H11" s="420"/>
      <c r="I11" s="421"/>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row>
    <row r="12" spans="2:127" ht="18" customHeight="1" x14ac:dyDescent="0.3">
      <c r="B12" s="12"/>
      <c r="C12" s="2" t="s">
        <v>88</v>
      </c>
      <c r="D12" s="1"/>
      <c r="E12" s="1"/>
      <c r="F12" s="1"/>
      <c r="G12" s="419"/>
      <c r="H12" s="420"/>
      <c r="I12" s="421"/>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row>
    <row r="13" spans="2:127" ht="18" customHeight="1" x14ac:dyDescent="0.3">
      <c r="B13" s="12"/>
      <c r="C13" s="1"/>
      <c r="D13" s="1" t="s">
        <v>97</v>
      </c>
      <c r="E13" s="1"/>
      <c r="F13" s="1"/>
      <c r="G13" s="419"/>
      <c r="H13" s="420"/>
      <c r="I13" s="421"/>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row>
    <row r="14" spans="2:127" ht="18" customHeight="1" x14ac:dyDescent="0.3">
      <c r="B14" s="12"/>
      <c r="C14" s="1"/>
      <c r="D14" s="1" t="s">
        <v>271</v>
      </c>
      <c r="E14" s="1"/>
      <c r="F14" s="1"/>
      <c r="G14" s="419"/>
      <c r="H14" s="420"/>
      <c r="I14" s="421"/>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row>
    <row r="15" spans="2:127" ht="18" customHeight="1" x14ac:dyDescent="0.3">
      <c r="B15" s="12"/>
      <c r="C15" s="1"/>
      <c r="D15" s="1" t="s">
        <v>89</v>
      </c>
      <c r="E15" s="1"/>
      <c r="F15" s="1"/>
      <c r="G15" s="419"/>
      <c r="H15" s="420"/>
      <c r="I15" s="421"/>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row>
    <row r="16" spans="2:127" ht="18" customHeight="1" x14ac:dyDescent="0.3">
      <c r="B16" s="12"/>
      <c r="C16" s="2" t="s">
        <v>90</v>
      </c>
      <c r="D16" s="1"/>
      <c r="E16" s="1"/>
      <c r="F16" s="1"/>
      <c r="G16" s="419"/>
      <c r="H16" s="420"/>
      <c r="I16" s="421"/>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row>
    <row r="17" spans="2:127" ht="18" customHeight="1" x14ac:dyDescent="0.3">
      <c r="B17" s="12"/>
      <c r="C17" s="1"/>
      <c r="D17" s="1" t="s">
        <v>97</v>
      </c>
      <c r="E17" s="1"/>
      <c r="F17" s="1"/>
      <c r="G17" s="419"/>
      <c r="H17" s="420"/>
      <c r="I17" s="421"/>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row>
    <row r="18" spans="2:127" ht="18" customHeight="1" x14ac:dyDescent="0.3">
      <c r="B18" s="12"/>
      <c r="C18" s="1"/>
      <c r="D18" s="1" t="s">
        <v>271</v>
      </c>
      <c r="E18" s="1"/>
      <c r="F18" s="1"/>
      <c r="G18" s="419"/>
      <c r="H18" s="420"/>
      <c r="I18" s="42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row>
    <row r="19" spans="2:127" ht="18" customHeight="1" x14ac:dyDescent="0.3">
      <c r="B19" s="12"/>
      <c r="C19" s="1"/>
      <c r="D19" s="1" t="s">
        <v>89</v>
      </c>
      <c r="E19" s="1"/>
      <c r="F19" s="1"/>
      <c r="G19" s="419"/>
      <c r="H19" s="420"/>
      <c r="I19" s="423"/>
      <c r="J19" s="29"/>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row>
    <row r="20" spans="2:127" ht="18" customHeight="1" x14ac:dyDescent="0.3">
      <c r="B20" s="12"/>
      <c r="C20" s="2" t="s">
        <v>91</v>
      </c>
      <c r="D20" s="1"/>
      <c r="E20" s="1"/>
      <c r="F20" s="1"/>
      <c r="G20" s="419"/>
      <c r="H20" s="420"/>
      <c r="I20" s="424"/>
      <c r="J20" s="4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row>
    <row r="21" spans="2:127" ht="18" customHeight="1" x14ac:dyDescent="0.3">
      <c r="B21" s="12"/>
      <c r="C21" s="1"/>
      <c r="D21" s="1" t="s">
        <v>272</v>
      </c>
      <c r="E21" s="1"/>
      <c r="F21" s="1"/>
      <c r="G21" s="419"/>
      <c r="H21" s="420"/>
      <c r="I21" s="425"/>
      <c r="J21" s="30"/>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row>
    <row r="22" spans="2:127" ht="18" customHeight="1" x14ac:dyDescent="0.3">
      <c r="B22" s="12"/>
      <c r="C22" s="1"/>
      <c r="D22" s="1" t="s">
        <v>273</v>
      </c>
      <c r="E22" s="1"/>
      <c r="F22" s="1"/>
      <c r="G22" s="419"/>
      <c r="H22" s="420"/>
      <c r="I22" s="425"/>
      <c r="J22" s="30"/>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row>
    <row r="23" spans="2:127" ht="18" customHeight="1" x14ac:dyDescent="0.3">
      <c r="B23" s="12"/>
      <c r="C23" s="1"/>
      <c r="D23" s="1" t="s">
        <v>94</v>
      </c>
      <c r="E23" s="1"/>
      <c r="F23" s="1"/>
      <c r="G23" s="419"/>
      <c r="H23" s="420"/>
      <c r="I23" s="425"/>
      <c r="J23" s="31"/>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row>
    <row r="24" spans="2:127" ht="18" customHeight="1" thickBot="1" x14ac:dyDescent="0.35">
      <c r="B24" s="12"/>
      <c r="C24" s="2" t="s">
        <v>95</v>
      </c>
      <c r="D24" s="1"/>
      <c r="E24" s="1"/>
      <c r="F24" s="1"/>
      <c r="G24" s="419"/>
      <c r="H24" s="420"/>
      <c r="I24" s="421"/>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row>
    <row r="25" spans="2:127" ht="18" customHeight="1" thickBot="1" x14ac:dyDescent="0.35">
      <c r="B25" s="12"/>
      <c r="C25" s="1"/>
      <c r="D25" s="15" t="s">
        <v>96</v>
      </c>
      <c r="E25" s="414"/>
      <c r="F25" s="415"/>
      <c r="G25" s="426"/>
      <c r="H25" s="420"/>
      <c r="I25" s="421"/>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row>
    <row r="26" spans="2:127" ht="18" customHeight="1" x14ac:dyDescent="0.3">
      <c r="B26" s="12"/>
      <c r="C26" s="1"/>
      <c r="D26" s="1" t="s">
        <v>97</v>
      </c>
      <c r="E26" s="1"/>
      <c r="F26" s="1"/>
      <c r="G26" s="419"/>
      <c r="H26" s="420"/>
      <c r="I26" s="421"/>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row>
    <row r="27" spans="2:127" ht="18" customHeight="1" x14ac:dyDescent="0.3">
      <c r="B27" s="12"/>
      <c r="C27" s="1"/>
      <c r="D27" s="1" t="s">
        <v>98</v>
      </c>
      <c r="E27" s="1"/>
      <c r="F27" s="1"/>
      <c r="G27" s="419"/>
      <c r="H27" s="420"/>
      <c r="I27" s="421"/>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row>
    <row r="28" spans="2:127" ht="18" customHeight="1" x14ac:dyDescent="0.3">
      <c r="B28" s="12"/>
      <c r="C28" s="1"/>
      <c r="D28" s="1" t="s">
        <v>89</v>
      </c>
      <c r="E28" s="1"/>
      <c r="F28" s="1"/>
      <c r="G28" s="419"/>
      <c r="H28" s="420"/>
      <c r="I28" s="421"/>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row>
    <row r="29" spans="2:127" ht="18" customHeight="1" thickBot="1" x14ac:dyDescent="0.35">
      <c r="B29" s="12"/>
      <c r="C29" s="2" t="s">
        <v>95</v>
      </c>
      <c r="D29" s="1"/>
      <c r="E29" s="1"/>
      <c r="F29" s="1"/>
      <c r="G29" s="419"/>
      <c r="H29" s="420"/>
      <c r="I29" s="421"/>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row>
    <row r="30" spans="2:127" ht="18" customHeight="1" thickBot="1" x14ac:dyDescent="0.35">
      <c r="B30" s="12"/>
      <c r="C30" s="1"/>
      <c r="D30" s="15" t="s">
        <v>96</v>
      </c>
      <c r="E30" s="414"/>
      <c r="F30" s="415"/>
      <c r="G30" s="426"/>
      <c r="H30" s="420"/>
      <c r="I30" s="421"/>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row>
    <row r="31" spans="2:127" ht="18" customHeight="1" x14ac:dyDescent="0.3">
      <c r="B31" s="12"/>
      <c r="C31" s="1"/>
      <c r="D31" s="1" t="s">
        <v>97</v>
      </c>
      <c r="E31" s="1"/>
      <c r="F31" s="1"/>
      <c r="G31" s="419"/>
      <c r="H31" s="420"/>
      <c r="I31" s="421"/>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row>
    <row r="32" spans="2:127" ht="18" customHeight="1" x14ac:dyDescent="0.3">
      <c r="B32" s="12"/>
      <c r="C32" s="1"/>
      <c r="D32" s="1" t="s">
        <v>98</v>
      </c>
      <c r="E32" s="1"/>
      <c r="F32" s="1"/>
      <c r="G32" s="419"/>
      <c r="H32" s="420"/>
      <c r="I32" s="421"/>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row>
    <row r="33" spans="2:127" ht="18" customHeight="1" thickBot="1" x14ac:dyDescent="0.35">
      <c r="B33" s="13"/>
      <c r="C33" s="14"/>
      <c r="D33" s="14" t="s">
        <v>89</v>
      </c>
      <c r="E33" s="14"/>
      <c r="F33" s="14"/>
      <c r="G33" s="435"/>
      <c r="H33" s="436"/>
      <c r="I33" s="42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row>
    <row r="34" spans="2:127" ht="18" customHeight="1" x14ac:dyDescent="0.3">
      <c r="B34" s="27" t="s">
        <v>99</v>
      </c>
      <c r="C34" s="1"/>
      <c r="D34" s="1"/>
      <c r="E34" s="1"/>
      <c r="F34" s="1"/>
      <c r="G34" s="437"/>
      <c r="H34" s="437"/>
      <c r="I34" s="438"/>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row>
    <row r="35" spans="2:127" ht="18" customHeight="1" x14ac:dyDescent="0.3">
      <c r="B35" s="27" t="s">
        <v>280</v>
      </c>
      <c r="C35" s="1"/>
      <c r="D35" s="1"/>
      <c r="E35" s="1"/>
      <c r="F35" s="1"/>
      <c r="G35" s="420"/>
      <c r="H35" s="420"/>
      <c r="I35" s="421"/>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row>
    <row r="36" spans="2:127" ht="18" customHeight="1" x14ac:dyDescent="0.3">
      <c r="B36" s="27" t="s">
        <v>270</v>
      </c>
      <c r="C36" s="1"/>
      <c r="D36" s="1"/>
      <c r="E36" s="1"/>
      <c r="F36" s="1"/>
      <c r="G36" s="420"/>
      <c r="H36" s="420"/>
      <c r="I36" s="421"/>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row>
    <row r="37" spans="2:127" ht="18" customHeight="1" x14ac:dyDescent="0.3">
      <c r="B37" s="27" t="s">
        <v>100</v>
      </c>
      <c r="C37" s="1"/>
      <c r="D37" s="1"/>
      <c r="E37" s="1"/>
      <c r="F37" s="1"/>
      <c r="G37" s="420"/>
      <c r="H37" s="420"/>
      <c r="I37" s="421"/>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row>
    <row r="38" spans="2:127" ht="18" customHeight="1" x14ac:dyDescent="0.3">
      <c r="B38" s="27" t="s">
        <v>101</v>
      </c>
      <c r="C38" s="1"/>
      <c r="D38" s="1"/>
      <c r="E38" s="1"/>
      <c r="F38" s="1"/>
      <c r="G38" s="420"/>
      <c r="H38" s="420"/>
      <c r="I38" s="421"/>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row>
    <row r="39" spans="2:127" ht="18" customHeight="1" x14ac:dyDescent="0.3">
      <c r="B39" s="27" t="s">
        <v>279</v>
      </c>
      <c r="C39" s="1"/>
      <c r="D39" s="1"/>
      <c r="E39" s="1"/>
      <c r="F39" s="1"/>
      <c r="G39" s="420"/>
      <c r="H39" s="420"/>
      <c r="I39" s="421"/>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row>
    <row r="40" spans="2:127" ht="18" customHeight="1" x14ac:dyDescent="0.3">
      <c r="B40" s="27" t="s">
        <v>103</v>
      </c>
      <c r="C40" s="1"/>
      <c r="D40" s="1"/>
      <c r="E40" s="1"/>
      <c r="F40" s="1"/>
      <c r="G40" s="420"/>
      <c r="H40" s="420"/>
      <c r="I40" s="421"/>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row>
    <row r="41" spans="2:127" ht="18" customHeight="1" thickBot="1" x14ac:dyDescent="0.35">
      <c r="B41" s="28" t="s">
        <v>102</v>
      </c>
      <c r="C41" s="16"/>
      <c r="D41" s="16"/>
      <c r="E41" s="16"/>
      <c r="F41" s="16"/>
      <c r="G41" s="439"/>
      <c r="H41" s="427"/>
      <c r="I41" s="428"/>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row>
    <row r="42" spans="2:127" ht="14" x14ac:dyDescent="0.3">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row>
    <row r="43" spans="2:127" ht="14" x14ac:dyDescent="0.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row>
    <row r="44" spans="2:127" ht="14" x14ac:dyDescent="0.3">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row>
    <row r="45" spans="2:127" ht="14" x14ac:dyDescent="0.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row>
    <row r="46" spans="2:127" ht="14" x14ac:dyDescent="0.3">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row>
    <row r="47" spans="2:127" ht="14" x14ac:dyDescent="0.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row>
    <row r="48" spans="2:127" ht="14" x14ac:dyDescent="0.3">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row>
    <row r="49" spans="2:127" ht="14" x14ac:dyDescent="0.3">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row>
    <row r="50" spans="2:127" ht="14" x14ac:dyDescent="0.3">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row>
    <row r="51" spans="2:127" ht="14" x14ac:dyDescent="0.3">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row>
    <row r="52" spans="2:127" ht="14" x14ac:dyDescent="0.3">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row>
    <row r="53" spans="2:127" ht="14" x14ac:dyDescent="0.3">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row>
    <row r="54" spans="2:127" ht="14" x14ac:dyDescent="0.3">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row>
    <row r="55" spans="2:127" ht="14" x14ac:dyDescent="0.3">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row>
    <row r="56" spans="2:127" ht="14" x14ac:dyDescent="0.3">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row>
    <row r="57" spans="2:127" ht="14"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row>
    <row r="58" spans="2:127" ht="14"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row>
    <row r="59" spans="2:127" ht="14" x14ac:dyDescent="0.3">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row>
    <row r="60" spans="2:127" ht="14" x14ac:dyDescent="0.3">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row>
    <row r="61" spans="2:127" ht="14" x14ac:dyDescent="0.3">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row>
    <row r="62" spans="2:127" ht="14" x14ac:dyDescent="0.3">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row>
    <row r="63" spans="2:127" ht="14" x14ac:dyDescent="0.3">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row>
    <row r="64" spans="2:127" ht="14" x14ac:dyDescent="0.3">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row>
    <row r="65" spans="2:127" ht="14" x14ac:dyDescent="0.3">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row>
    <row r="66" spans="2:127" ht="14" x14ac:dyDescent="0.3">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row>
    <row r="67" spans="2:127" ht="14" x14ac:dyDescent="0.3">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row>
    <row r="68" spans="2:127" ht="14" x14ac:dyDescent="0.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row>
    <row r="69" spans="2:127" ht="14" x14ac:dyDescent="0.3">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row>
    <row r="70" spans="2:127" ht="14" x14ac:dyDescent="0.3">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row>
    <row r="71" spans="2:127" ht="14" x14ac:dyDescent="0.3">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row>
    <row r="72" spans="2:127" ht="14" x14ac:dyDescent="0.3">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row>
    <row r="73" spans="2:127" ht="14" x14ac:dyDescent="0.3">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row>
    <row r="74" spans="2:127" ht="14" x14ac:dyDescent="0.3">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row>
    <row r="75" spans="2:127" ht="14" x14ac:dyDescent="0.3">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row>
    <row r="76" spans="2:127" ht="14" x14ac:dyDescent="0.3">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row>
    <row r="77" spans="2:127" ht="14" x14ac:dyDescent="0.3">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row>
    <row r="78" spans="2:127" ht="14" x14ac:dyDescent="0.3">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row>
    <row r="79" spans="2:127" ht="14" x14ac:dyDescent="0.3">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row>
    <row r="80" spans="2:127" ht="14" x14ac:dyDescent="0.3">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row>
    <row r="81" spans="2:127" ht="14" x14ac:dyDescent="0.3">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row>
    <row r="82" spans="2:127" ht="14" x14ac:dyDescent="0.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row>
    <row r="83" spans="2:127" ht="14" x14ac:dyDescent="0.3">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row>
    <row r="84" spans="2:127" ht="14" x14ac:dyDescent="0.3">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row>
    <row r="85" spans="2:127" ht="14" x14ac:dyDescent="0.3">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row>
    <row r="86" spans="2:127" ht="14" x14ac:dyDescent="0.3">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row>
    <row r="87" spans="2:127" ht="14" x14ac:dyDescent="0.3">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row>
    <row r="88" spans="2:127" ht="14" x14ac:dyDescent="0.3">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row>
    <row r="89" spans="2:127" ht="14" x14ac:dyDescent="0.3">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row>
    <row r="90" spans="2:127" ht="14" x14ac:dyDescent="0.3">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row>
    <row r="91" spans="2:127" ht="14" x14ac:dyDescent="0.3">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row>
    <row r="92" spans="2:127" ht="14" x14ac:dyDescent="0.3">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row>
    <row r="93" spans="2:127" ht="14" x14ac:dyDescent="0.3">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row>
    <row r="94" spans="2:127" ht="14" x14ac:dyDescent="0.3">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row>
    <row r="95" spans="2:127" ht="14" x14ac:dyDescent="0.3">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row>
    <row r="96" spans="2:127" ht="14" x14ac:dyDescent="0.3">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row>
    <row r="97" spans="2:127" ht="14" x14ac:dyDescent="0.3">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row>
    <row r="98" spans="2:127" ht="14" x14ac:dyDescent="0.3">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row>
    <row r="99" spans="2:127" ht="14" x14ac:dyDescent="0.3">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row>
    <row r="100" spans="2:127" ht="14" x14ac:dyDescent="0.3">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row>
    <row r="101" spans="2:127" ht="14" x14ac:dyDescent="0.3">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row>
    <row r="102" spans="2:127" ht="14" x14ac:dyDescent="0.3">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row>
    <row r="103" spans="2:127" ht="14" x14ac:dyDescent="0.3">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row>
    <row r="104" spans="2:127" ht="14" x14ac:dyDescent="0.3">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row>
    <row r="105" spans="2:127" ht="14" x14ac:dyDescent="0.3">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row>
    <row r="106" spans="2:127" ht="14" x14ac:dyDescent="0.3">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row>
    <row r="107" spans="2:127" ht="14" x14ac:dyDescent="0.3">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row>
    <row r="108" spans="2:127" ht="14" x14ac:dyDescent="0.3">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row>
    <row r="109" spans="2:127" ht="14" x14ac:dyDescent="0.3">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row>
    <row r="110" spans="2:127" ht="14" x14ac:dyDescent="0.3">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row>
    <row r="111" spans="2:127" ht="14" x14ac:dyDescent="0.3">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row>
    <row r="112" spans="2:127" ht="14" x14ac:dyDescent="0.3">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row>
    <row r="113" spans="2:127" ht="14" x14ac:dyDescent="0.3">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row>
    <row r="114" spans="2:127" ht="14" x14ac:dyDescent="0.3">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row>
    <row r="115" spans="2:127" ht="14" x14ac:dyDescent="0.3">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row>
    <row r="116" spans="2:127" ht="14" x14ac:dyDescent="0.3">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row>
    <row r="117" spans="2:127" ht="14" x14ac:dyDescent="0.3">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row>
    <row r="118" spans="2:127" ht="14" x14ac:dyDescent="0.3">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row>
    <row r="119" spans="2:127" ht="14" x14ac:dyDescent="0.3">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row>
    <row r="120" spans="2:127" ht="14" x14ac:dyDescent="0.3">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row>
    <row r="121" spans="2:127" ht="14" x14ac:dyDescent="0.3">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row>
    <row r="122" spans="2:127" ht="14" x14ac:dyDescent="0.3">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row>
    <row r="123" spans="2:127" ht="14" x14ac:dyDescent="0.3">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row>
    <row r="124" spans="2:127" ht="14" x14ac:dyDescent="0.3">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row>
    <row r="125" spans="2:127" ht="14" x14ac:dyDescent="0.3">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row>
    <row r="126" spans="2:127" ht="14" x14ac:dyDescent="0.3">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row>
    <row r="127" spans="2:127" ht="14" x14ac:dyDescent="0.3">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row>
    <row r="128" spans="2:127" ht="14" x14ac:dyDescent="0.3">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row>
    <row r="129" spans="2:127" ht="14" x14ac:dyDescent="0.3">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row>
    <row r="130" spans="2:127" ht="14" x14ac:dyDescent="0.3">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row>
    <row r="131" spans="2:127" ht="14" x14ac:dyDescent="0.3">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row>
    <row r="132" spans="2:127" ht="14" x14ac:dyDescent="0.3">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row>
    <row r="133" spans="2:127" ht="14" x14ac:dyDescent="0.3">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row>
    <row r="134" spans="2:127" ht="14" x14ac:dyDescent="0.3">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row>
    <row r="135" spans="2:127" ht="14" x14ac:dyDescent="0.3">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row>
    <row r="136" spans="2:127" ht="14" x14ac:dyDescent="0.3">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row>
    <row r="137" spans="2:127" ht="14" x14ac:dyDescent="0.3">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row>
    <row r="138" spans="2:127" ht="14" x14ac:dyDescent="0.3">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row>
    <row r="139" spans="2:127" ht="14" x14ac:dyDescent="0.3">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row>
    <row r="140" spans="2:127" ht="14" x14ac:dyDescent="0.3">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row>
    <row r="141" spans="2:127" ht="14" x14ac:dyDescent="0.3">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row>
    <row r="142" spans="2:127" ht="14" x14ac:dyDescent="0.3">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row>
    <row r="143" spans="2:127" ht="14" x14ac:dyDescent="0.3">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row>
    <row r="144" spans="2:127" ht="14" x14ac:dyDescent="0.3">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row>
    <row r="145" spans="2:127" ht="14" x14ac:dyDescent="0.3">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row>
    <row r="146" spans="2:127" ht="14" x14ac:dyDescent="0.3">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row>
    <row r="147" spans="2:127" ht="14" x14ac:dyDescent="0.3">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row>
    <row r="148" spans="2:127" ht="14" x14ac:dyDescent="0.3">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row>
    <row r="149" spans="2:127" ht="14" x14ac:dyDescent="0.3">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row>
    <row r="150" spans="2:127" ht="14" x14ac:dyDescent="0.3">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row>
    <row r="151" spans="2:127" ht="14" x14ac:dyDescent="0.3">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row>
    <row r="152" spans="2:127" ht="14" x14ac:dyDescent="0.3">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row>
    <row r="153" spans="2:127" ht="14" x14ac:dyDescent="0.3">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row>
    <row r="154" spans="2:127" ht="14" x14ac:dyDescent="0.3">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row>
    <row r="155" spans="2:127" ht="14" x14ac:dyDescent="0.3">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row>
    <row r="156" spans="2:127" ht="14" x14ac:dyDescent="0.3">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row>
    <row r="157" spans="2:127" ht="14" x14ac:dyDescent="0.3">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row>
    <row r="158" spans="2:127" ht="14" x14ac:dyDescent="0.3">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row>
    <row r="159" spans="2:127" ht="14" x14ac:dyDescent="0.3">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row>
    <row r="160" spans="2:127" ht="14" x14ac:dyDescent="0.3">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row>
    <row r="161" spans="2:127" ht="14" x14ac:dyDescent="0.3">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row>
    <row r="162" spans="2:127" ht="14" x14ac:dyDescent="0.3">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row>
    <row r="163" spans="2:127" ht="14" x14ac:dyDescent="0.3">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row>
    <row r="164" spans="2:127" ht="14" x14ac:dyDescent="0.3">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row>
    <row r="165" spans="2:127" ht="14" x14ac:dyDescent="0.3">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row>
    <row r="166" spans="2:127" ht="14" x14ac:dyDescent="0.3">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row>
    <row r="167" spans="2:127" ht="14" x14ac:dyDescent="0.3">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row>
    <row r="168" spans="2:127" ht="14" x14ac:dyDescent="0.3">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row>
    <row r="169" spans="2:127" ht="14" x14ac:dyDescent="0.3">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row>
    <row r="170" spans="2:127" ht="14" x14ac:dyDescent="0.3">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row>
    <row r="171" spans="2:127" ht="14" x14ac:dyDescent="0.3">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row>
    <row r="172" spans="2:127" ht="14" x14ac:dyDescent="0.3">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row>
    <row r="173" spans="2:127" ht="14" x14ac:dyDescent="0.3">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row>
    <row r="174" spans="2:127" ht="14" x14ac:dyDescent="0.3">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row>
    <row r="175" spans="2:127" ht="14" x14ac:dyDescent="0.3">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row>
    <row r="176" spans="2:127" ht="14" x14ac:dyDescent="0.3">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row>
    <row r="177" spans="2:127" ht="14" x14ac:dyDescent="0.3">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row>
    <row r="178" spans="2:127" ht="14" x14ac:dyDescent="0.3">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row>
    <row r="179" spans="2:127" ht="14" x14ac:dyDescent="0.3">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row>
    <row r="180" spans="2:127" ht="14" x14ac:dyDescent="0.3">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row>
    <row r="181" spans="2:127" ht="14" x14ac:dyDescent="0.3">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row>
    <row r="182" spans="2:127" ht="14" x14ac:dyDescent="0.3">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row>
    <row r="183" spans="2:127" ht="14" x14ac:dyDescent="0.3">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row>
    <row r="184" spans="2:127" ht="14" x14ac:dyDescent="0.3">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row>
    <row r="185" spans="2:127" ht="14" x14ac:dyDescent="0.3">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row>
    <row r="186" spans="2:127" ht="14" x14ac:dyDescent="0.3">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row>
    <row r="187" spans="2:127" ht="14" x14ac:dyDescent="0.3">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row>
    <row r="188" spans="2:127" ht="14" x14ac:dyDescent="0.3">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row>
    <row r="189" spans="2:127" ht="14" x14ac:dyDescent="0.3">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row>
    <row r="190" spans="2:127" ht="14" x14ac:dyDescent="0.3">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row>
    <row r="191" spans="2:127" ht="14" x14ac:dyDescent="0.3">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row>
    <row r="192" spans="2:127" ht="14" x14ac:dyDescent="0.3">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row>
    <row r="193" spans="2:127" ht="14" x14ac:dyDescent="0.3">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row>
    <row r="194" spans="2:127" ht="14" x14ac:dyDescent="0.3">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row>
    <row r="195" spans="2:127" ht="14" x14ac:dyDescent="0.3">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row>
    <row r="196" spans="2:127" ht="14" x14ac:dyDescent="0.3">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row>
    <row r="197" spans="2:127" ht="14" x14ac:dyDescent="0.3">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row>
    <row r="198" spans="2:127" ht="14" x14ac:dyDescent="0.3">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row>
    <row r="199" spans="2:127" ht="14" x14ac:dyDescent="0.3">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row>
    <row r="200" spans="2:127" ht="14" x14ac:dyDescent="0.3">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row>
    <row r="201" spans="2:127" ht="14" x14ac:dyDescent="0.3">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row>
    <row r="202" spans="2:127" ht="14" x14ac:dyDescent="0.3">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row>
    <row r="203" spans="2:127" ht="14" x14ac:dyDescent="0.3">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row>
    <row r="204" spans="2:127" ht="14" x14ac:dyDescent="0.3">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row>
    <row r="205" spans="2:127" ht="14" x14ac:dyDescent="0.3">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row>
    <row r="206" spans="2:127" ht="14" x14ac:dyDescent="0.3">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row>
    <row r="207" spans="2:127" ht="14" x14ac:dyDescent="0.3">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row>
  </sheetData>
  <sheetProtection algorithmName="SHA-512" hashValue="rlVkMtFcUHBHo5iOioSyMiOp3FfYfoG5Xgc/PqpFXF0u0lKMnem9TgfObtFGZxbRX6WQjlhEQaVUAKMF3MgkRw==" saltValue="ntCgKaIcAqhdbb0S4FoQbg==" spinCount="100000" sheet="1" selectLockedCells="1"/>
  <mergeCells count="1">
    <mergeCell ref="E3:G3"/>
  </mergeCells>
  <phoneticPr fontId="0" type="noConversion"/>
  <printOptions horizontalCentered="1" verticalCentered="1"/>
  <pageMargins left="0.5" right="0.5" top="0.15" bottom="0.15" header="0.5" footer="0.39"/>
  <pageSetup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Introduction</vt:lpstr>
      <vt:lpstr>Dev Cost Budget (A)</vt:lpstr>
      <vt:lpstr>Sources of Funds (A-1)</vt:lpstr>
      <vt:lpstr>Rent Summary (B)</vt:lpstr>
      <vt:lpstr>OP Budget (C)</vt:lpstr>
      <vt:lpstr>Rehab OP Exp (ACTUALS)</vt:lpstr>
      <vt:lpstr>CF Projection (C-1)</vt:lpstr>
      <vt:lpstr>Cost Breakdown (D)</vt:lpstr>
      <vt:lpstr>Project Schedule (E)</vt:lpstr>
      <vt:lpstr>Sched (H) </vt:lpstr>
      <vt:lpstr>Sched (I)</vt:lpstr>
      <vt:lpstr>'Dev Cost Budget (A)'!ALL</vt:lpstr>
      <vt:lpstr>EQUIP</vt:lpstr>
      <vt:lpstr>'Rehab OP Exp (ACTUALS)'!OPS</vt:lpstr>
      <vt:lpstr>OPS</vt:lpstr>
      <vt:lpstr>'Cost Breakdown (D)'!Print_Area</vt:lpstr>
      <vt:lpstr>'Dev Cost Budget (A)'!Print_Area</vt:lpstr>
      <vt:lpstr>'OP Budget (C)'!Print_Area</vt:lpstr>
      <vt:lpstr>'Rehab OP Exp (ACTUALS)'!Print_Area</vt:lpstr>
      <vt:lpstr>'Rent Summary (B)'!Print_Area</vt:lpstr>
      <vt:lpstr>'Sched (H) '!Print_Area</vt:lpstr>
      <vt:lpstr>'Sched (I)'!Print_Area</vt:lpstr>
      <vt:lpstr>Print_Area</vt:lpstr>
      <vt:lpstr>'OP Budget (C)'!Print_Area_MI</vt:lpstr>
      <vt:lpstr>'Rehab OP Exp (ACTUALS)'!Print_Area_MI</vt:lpstr>
      <vt:lpstr>'Rent Summary (B)'!Print_Area_MI</vt:lpstr>
      <vt:lpstr>PRINT_AREA_MI</vt:lpstr>
      <vt:lpstr>'Dev Cost Budget (A)'!Print_Titles</vt:lpstr>
      <vt:lpstr>RENTS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mfa</dc:creator>
  <cp:lastModifiedBy>Kaitlyn O'Brien</cp:lastModifiedBy>
  <cp:lastPrinted>2021-08-27T16:51:36Z</cp:lastPrinted>
  <dcterms:created xsi:type="dcterms:W3CDTF">1997-12-03T18:36:24Z</dcterms:created>
  <dcterms:modified xsi:type="dcterms:W3CDTF">2022-06-27T17:59:30Z</dcterms:modified>
</cp:coreProperties>
</file>